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fileSharing readOnlyRecommended="1"/>
  <workbookPr/>
  <mc:AlternateContent xmlns:mc="http://schemas.openxmlformats.org/markup-compatibility/2006">
    <mc:Choice Requires="x15">
      <x15ac:absPath xmlns:x15ac="http://schemas.microsoft.com/office/spreadsheetml/2010/11/ac" url="https://fldms-my.sharepoint.com/personal/goodrij_mydms_fl_gov/Documents/Desktop/"/>
    </mc:Choice>
  </mc:AlternateContent>
  <xr:revisionPtr revIDLastSave="0" documentId="14_{0B4A40FB-6673-4F43-BBDF-E6A6B60DC4FA}" xr6:coauthVersionLast="47" xr6:coauthVersionMax="47" xr10:uidLastSave="{00000000-0000-0000-0000-000000000000}"/>
  <bookViews>
    <workbookView xWindow="5100" yWindow="1335" windowWidth="15330" windowHeight="11055" xr2:uid="{00000000-000D-0000-FFFF-FFFF00000000}"/>
  </bookViews>
  <sheets>
    <sheet name="Product Only" sheetId="4" r:id="rId1"/>
    <sheet name="Turnkey" sheetId="5" r:id="rId2"/>
    <sheet name="VMI" sheetId="10" r:id="rId3"/>
    <sheet name="Bulk Water" sheetId="9" r:id="rId4"/>
    <sheet name="Transportation" sheetId="11" r:id="rId5"/>
    <sheet name="Supply"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5" l="1"/>
  <c r="I5" i="10" l="1"/>
  <c r="J5" i="10"/>
  <c r="K5" i="10" s="1"/>
  <c r="L5" i="10"/>
  <c r="N5" i="10"/>
  <c r="P39" i="5"/>
  <c r="O39" i="5"/>
  <c r="K39" i="5"/>
  <c r="J39" i="5"/>
  <c r="N39" i="5" s="1"/>
  <c r="P38" i="5"/>
  <c r="O38" i="5"/>
  <c r="K38" i="5"/>
  <c r="J38" i="5"/>
  <c r="N38" i="5" s="1"/>
  <c r="P37" i="5"/>
  <c r="O37" i="5"/>
  <c r="K37" i="5"/>
  <c r="J37" i="5"/>
  <c r="N37" i="5" s="1"/>
  <c r="P36" i="5"/>
  <c r="O36" i="5"/>
  <c r="K36" i="5"/>
  <c r="J36" i="5"/>
  <c r="N36" i="5" s="1"/>
  <c r="P35" i="5"/>
  <c r="O35" i="5"/>
  <c r="K35" i="5"/>
  <c r="J35" i="5"/>
  <c r="N35" i="5" s="1"/>
  <c r="P34" i="5"/>
  <c r="O34" i="5"/>
  <c r="K34" i="5"/>
  <c r="J34" i="5"/>
  <c r="N34" i="5" s="1"/>
  <c r="P33" i="5"/>
  <c r="O33" i="5"/>
  <c r="K33" i="5"/>
  <c r="J33" i="5"/>
  <c r="N33" i="5" s="1"/>
  <c r="P32" i="5"/>
  <c r="O32" i="5"/>
  <c r="K32" i="5"/>
  <c r="J32" i="5"/>
  <c r="N32" i="5" s="1"/>
  <c r="P31" i="5"/>
  <c r="O31" i="5"/>
  <c r="K31" i="5"/>
  <c r="J31" i="5"/>
  <c r="N31" i="5" s="1"/>
  <c r="P30" i="5"/>
  <c r="O30" i="5"/>
  <c r="K30" i="5"/>
  <c r="J30" i="5"/>
  <c r="N30" i="5" s="1"/>
  <c r="P29" i="5"/>
  <c r="O29" i="5"/>
  <c r="K29" i="5"/>
  <c r="J29" i="5"/>
  <c r="N29" i="5" s="1"/>
  <c r="P28" i="5"/>
  <c r="O28" i="5"/>
  <c r="K28" i="5"/>
  <c r="J28" i="5"/>
  <c r="N28" i="5" s="1"/>
  <c r="P27" i="5"/>
  <c r="O27" i="5"/>
  <c r="K27" i="5"/>
  <c r="J27" i="5"/>
  <c r="N27" i="5" s="1"/>
  <c r="P26" i="5"/>
  <c r="O26" i="5"/>
  <c r="K26" i="5"/>
  <c r="J26" i="5"/>
  <c r="N26" i="5" s="1"/>
  <c r="P25" i="5"/>
  <c r="O25" i="5"/>
  <c r="K25" i="5"/>
  <c r="J25" i="5"/>
  <c r="N25" i="5" s="1"/>
  <c r="P24" i="5"/>
  <c r="O24" i="5"/>
  <c r="K24" i="5"/>
  <c r="J24" i="5"/>
  <c r="N24" i="5" s="1"/>
  <c r="P23" i="5"/>
  <c r="O23" i="5"/>
  <c r="K23" i="5"/>
  <c r="J23" i="5"/>
  <c r="N23" i="5" s="1"/>
  <c r="P22" i="5"/>
  <c r="O22" i="5"/>
  <c r="K22" i="5"/>
  <c r="J22" i="5"/>
  <c r="N22" i="5" s="1"/>
  <c r="P21" i="5"/>
  <c r="O21" i="5"/>
  <c r="K21" i="5"/>
  <c r="J21" i="5"/>
  <c r="N21" i="5" s="1"/>
  <c r="P20" i="5"/>
  <c r="O20" i="5"/>
  <c r="K20" i="5"/>
  <c r="J20" i="5"/>
  <c r="N20" i="5" s="1"/>
  <c r="P19" i="5"/>
  <c r="O19" i="5"/>
  <c r="K19" i="5"/>
  <c r="J19" i="5"/>
  <c r="N19" i="5" s="1"/>
  <c r="P18" i="5"/>
  <c r="O18" i="5"/>
  <c r="K18" i="5"/>
  <c r="J18" i="5"/>
  <c r="N18" i="5" s="1"/>
  <c r="P17" i="5"/>
  <c r="O17" i="5"/>
  <c r="K17" i="5"/>
  <c r="J17" i="5"/>
  <c r="N17" i="5" s="1"/>
  <c r="P16" i="5"/>
  <c r="O16" i="5"/>
  <c r="K16" i="5"/>
  <c r="J16" i="5"/>
  <c r="N16" i="5" s="1"/>
  <c r="P15" i="5"/>
  <c r="O15" i="5"/>
  <c r="K15" i="5"/>
  <c r="J15" i="5"/>
  <c r="N15" i="5" s="1"/>
  <c r="P14" i="5"/>
  <c r="O14" i="5"/>
  <c r="K14" i="5"/>
  <c r="J14" i="5"/>
  <c r="N14" i="5" s="1"/>
  <c r="P13" i="5"/>
  <c r="O13" i="5"/>
  <c r="K13" i="5"/>
  <c r="J13" i="5"/>
  <c r="N13" i="5" s="1"/>
  <c r="P12" i="5"/>
  <c r="O12" i="5"/>
  <c r="K12" i="5"/>
  <c r="J12" i="5"/>
  <c r="N12" i="5" s="1"/>
  <c r="P11" i="5"/>
  <c r="O11" i="5"/>
  <c r="K11" i="5"/>
  <c r="J11" i="5"/>
  <c r="M11" i="5" s="1"/>
  <c r="P10" i="5"/>
  <c r="O10" i="5"/>
  <c r="K10" i="5"/>
  <c r="J10" i="5"/>
  <c r="P8" i="5"/>
  <c r="O8" i="5"/>
  <c r="K8" i="5"/>
  <c r="J8" i="5"/>
  <c r="P7" i="5"/>
  <c r="O7" i="5"/>
  <c r="K7" i="5"/>
  <c r="J7" i="5"/>
  <c r="P6" i="5"/>
  <c r="O6" i="5"/>
  <c r="K6" i="5"/>
  <c r="J6" i="5"/>
  <c r="P39" i="4"/>
  <c r="O39" i="4"/>
  <c r="K39" i="4"/>
  <c r="J39" i="4"/>
  <c r="N39" i="4" s="1"/>
  <c r="P38" i="4"/>
  <c r="O38" i="4"/>
  <c r="K38" i="4"/>
  <c r="J38" i="4"/>
  <c r="N38" i="4" s="1"/>
  <c r="P37" i="4"/>
  <c r="O37" i="4"/>
  <c r="K37" i="4"/>
  <c r="J37" i="4"/>
  <c r="N37" i="4" s="1"/>
  <c r="P36" i="4"/>
  <c r="O36" i="4"/>
  <c r="K36" i="4"/>
  <c r="J36" i="4"/>
  <c r="N36" i="4" s="1"/>
  <c r="P35" i="4"/>
  <c r="O35" i="4"/>
  <c r="K35" i="4"/>
  <c r="J35" i="4"/>
  <c r="N35" i="4" s="1"/>
  <c r="P34" i="4"/>
  <c r="O34" i="4"/>
  <c r="K34" i="4"/>
  <c r="J34" i="4"/>
  <c r="N34" i="4" s="1"/>
  <c r="P33" i="4"/>
  <c r="O33" i="4"/>
  <c r="K33" i="4"/>
  <c r="J33" i="4"/>
  <c r="N33" i="4" s="1"/>
  <c r="P32" i="4"/>
  <c r="O32" i="4"/>
  <c r="K32" i="4"/>
  <c r="J32" i="4"/>
  <c r="N32" i="4" s="1"/>
  <c r="P31" i="4"/>
  <c r="O31" i="4"/>
  <c r="K31" i="4"/>
  <c r="J31" i="4"/>
  <c r="N31" i="4" s="1"/>
  <c r="P30" i="4"/>
  <c r="O30" i="4"/>
  <c r="K30" i="4"/>
  <c r="J30" i="4"/>
  <c r="N30" i="4" s="1"/>
  <c r="P29" i="4"/>
  <c r="O29" i="4"/>
  <c r="K29" i="4"/>
  <c r="J29" i="4"/>
  <c r="N29" i="4" s="1"/>
  <c r="P28" i="4"/>
  <c r="O28" i="4"/>
  <c r="K28" i="4"/>
  <c r="J28" i="4"/>
  <c r="N28" i="4" s="1"/>
  <c r="P27" i="4"/>
  <c r="O27" i="4"/>
  <c r="K27" i="4"/>
  <c r="J27" i="4"/>
  <c r="N27" i="4" s="1"/>
  <c r="P26" i="4"/>
  <c r="O26" i="4"/>
  <c r="K26" i="4"/>
  <c r="J26" i="4"/>
  <c r="N26" i="4" s="1"/>
  <c r="P25" i="4"/>
  <c r="O25" i="4"/>
  <c r="K25" i="4"/>
  <c r="J25" i="4"/>
  <c r="N25" i="4" s="1"/>
  <c r="P24" i="4"/>
  <c r="O24" i="4"/>
  <c r="K24" i="4"/>
  <c r="J24" i="4"/>
  <c r="N24" i="4" s="1"/>
  <c r="P23" i="4"/>
  <c r="O23" i="4"/>
  <c r="K23" i="4"/>
  <c r="J23" i="4"/>
  <c r="N23" i="4" s="1"/>
  <c r="P22" i="4"/>
  <c r="O22" i="4"/>
  <c r="K22" i="4"/>
  <c r="J22" i="4"/>
  <c r="N22" i="4" s="1"/>
  <c r="P21" i="4"/>
  <c r="O21" i="4"/>
  <c r="K21" i="4"/>
  <c r="J21" i="4"/>
  <c r="N21" i="4" s="1"/>
  <c r="P20" i="4"/>
  <c r="O20" i="4"/>
  <c r="K20" i="4"/>
  <c r="J20" i="4"/>
  <c r="N20" i="4" s="1"/>
  <c r="P19" i="4"/>
  <c r="O19" i="4"/>
  <c r="K19" i="4"/>
  <c r="J19" i="4"/>
  <c r="N19" i="4" s="1"/>
  <c r="P18" i="4"/>
  <c r="O18" i="4"/>
  <c r="K18" i="4"/>
  <c r="J18" i="4"/>
  <c r="N18" i="4" s="1"/>
  <c r="P17" i="4"/>
  <c r="O17" i="4"/>
  <c r="K17" i="4"/>
  <c r="J17" i="4"/>
  <c r="N17" i="4" s="1"/>
  <c r="P16" i="4"/>
  <c r="O16" i="4"/>
  <c r="K16" i="4"/>
  <c r="J16" i="4"/>
  <c r="N16" i="4" s="1"/>
  <c r="P15" i="4"/>
  <c r="O15" i="4"/>
  <c r="K15" i="4"/>
  <c r="J15" i="4"/>
  <c r="N15" i="4" s="1"/>
  <c r="P14" i="4"/>
  <c r="O14" i="4"/>
  <c r="K14" i="4"/>
  <c r="J14" i="4"/>
  <c r="N14" i="4" s="1"/>
  <c r="P13" i="4"/>
  <c r="O13" i="4"/>
  <c r="K13" i="4"/>
  <c r="J13" i="4"/>
  <c r="N13" i="4" s="1"/>
  <c r="P12" i="4"/>
  <c r="O12" i="4"/>
  <c r="K12" i="4"/>
  <c r="J12" i="4"/>
  <c r="P11" i="4"/>
  <c r="O11" i="4"/>
  <c r="K11" i="4"/>
  <c r="J11" i="4"/>
  <c r="P8" i="4"/>
  <c r="O8" i="4"/>
  <c r="K8" i="4"/>
  <c r="J8" i="4"/>
  <c r="P7" i="4"/>
  <c r="O7" i="4"/>
  <c r="K7" i="4"/>
  <c r="J7" i="4"/>
  <c r="P6" i="4"/>
  <c r="O6" i="4"/>
  <c r="K6" i="4"/>
  <c r="J6" i="4"/>
  <c r="M5" i="10" l="1"/>
  <c r="L10" i="5"/>
  <c r="M10" i="5" s="1"/>
  <c r="L12" i="5"/>
  <c r="M12" i="5" s="1"/>
  <c r="L14" i="5"/>
  <c r="M14" i="5" s="1"/>
  <c r="L16" i="5"/>
  <c r="M16" i="5" s="1"/>
  <c r="L18" i="5"/>
  <c r="M18" i="5" s="1"/>
  <c r="L20" i="5"/>
  <c r="M20" i="5" s="1"/>
  <c r="L22" i="5"/>
  <c r="M22" i="5" s="1"/>
  <c r="L24" i="5"/>
  <c r="M24" i="5" s="1"/>
  <c r="L26" i="5"/>
  <c r="M26" i="5" s="1"/>
  <c r="L28" i="5"/>
  <c r="M28" i="5" s="1"/>
  <c r="L30" i="5"/>
  <c r="M30" i="5" s="1"/>
  <c r="L32" i="5"/>
  <c r="M32" i="5" s="1"/>
  <c r="L34" i="5"/>
  <c r="M34" i="5" s="1"/>
  <c r="L36" i="5"/>
  <c r="M36" i="5" s="1"/>
  <c r="L38" i="5"/>
  <c r="M38" i="5" s="1"/>
  <c r="L11" i="5"/>
  <c r="L13" i="5"/>
  <c r="M13" i="5" s="1"/>
  <c r="L15" i="5"/>
  <c r="M15" i="5" s="1"/>
  <c r="L17" i="5"/>
  <c r="M17" i="5" s="1"/>
  <c r="L19" i="5"/>
  <c r="M19" i="5" s="1"/>
  <c r="L21" i="5"/>
  <c r="M21" i="5" s="1"/>
  <c r="L23" i="5"/>
  <c r="M23" i="5" s="1"/>
  <c r="L25" i="5"/>
  <c r="M25" i="5" s="1"/>
  <c r="L27" i="5"/>
  <c r="M27" i="5" s="1"/>
  <c r="L29" i="5"/>
  <c r="M29" i="5" s="1"/>
  <c r="L31" i="5"/>
  <c r="M31" i="5" s="1"/>
  <c r="L33" i="5"/>
  <c r="M33" i="5" s="1"/>
  <c r="L35" i="5"/>
  <c r="M35" i="5" s="1"/>
  <c r="L37" i="5"/>
  <c r="M37" i="5" s="1"/>
  <c r="L39" i="5"/>
  <c r="M39" i="5" s="1"/>
  <c r="L7" i="5"/>
  <c r="L8" i="5"/>
  <c r="L6" i="5"/>
  <c r="N6" i="5" s="1"/>
  <c r="L12" i="4"/>
  <c r="N12" i="4" s="1"/>
  <c r="L14" i="4"/>
  <c r="M14" i="4" s="1"/>
  <c r="L16" i="4"/>
  <c r="M16" i="4" s="1"/>
  <c r="L18" i="4"/>
  <c r="M18" i="4" s="1"/>
  <c r="L20" i="4"/>
  <c r="M20" i="4" s="1"/>
  <c r="L22" i="4"/>
  <c r="M22" i="4" s="1"/>
  <c r="L24" i="4"/>
  <c r="M24" i="4" s="1"/>
  <c r="L26" i="4"/>
  <c r="M26" i="4" s="1"/>
  <c r="L28" i="4"/>
  <c r="M28" i="4" s="1"/>
  <c r="L30" i="4"/>
  <c r="M30" i="4" s="1"/>
  <c r="L32" i="4"/>
  <c r="M32" i="4" s="1"/>
  <c r="L34" i="4"/>
  <c r="M34" i="4" s="1"/>
  <c r="L36" i="4"/>
  <c r="M36" i="4" s="1"/>
  <c r="L38" i="4"/>
  <c r="M38" i="4" s="1"/>
  <c r="L11" i="4"/>
  <c r="L13" i="4"/>
  <c r="M13" i="4" s="1"/>
  <c r="L15" i="4"/>
  <c r="M15" i="4" s="1"/>
  <c r="L17" i="4"/>
  <c r="M17" i="4" s="1"/>
  <c r="L19" i="4"/>
  <c r="M19" i="4" s="1"/>
  <c r="L21" i="4"/>
  <c r="M21" i="4" s="1"/>
  <c r="L23" i="4"/>
  <c r="M23" i="4" s="1"/>
  <c r="L25" i="4"/>
  <c r="M25" i="4" s="1"/>
  <c r="L27" i="4"/>
  <c r="M27" i="4" s="1"/>
  <c r="L29" i="4"/>
  <c r="M29" i="4" s="1"/>
  <c r="L31" i="4"/>
  <c r="M31" i="4" s="1"/>
  <c r="L33" i="4"/>
  <c r="M33" i="4" s="1"/>
  <c r="L35" i="4"/>
  <c r="M35" i="4" s="1"/>
  <c r="L37" i="4"/>
  <c r="M37" i="4" s="1"/>
  <c r="L39" i="4"/>
  <c r="M39" i="4" s="1"/>
  <c r="L7" i="4"/>
  <c r="L6" i="4"/>
  <c r="L8" i="4"/>
  <c r="N8" i="4" s="1"/>
  <c r="J9" i="10"/>
  <c r="N10" i="5" l="1"/>
  <c r="N7" i="5"/>
  <c r="M7" i="5" s="1"/>
  <c r="N8" i="5"/>
  <c r="M8" i="5" s="1"/>
  <c r="M6" i="5"/>
  <c r="M12" i="4"/>
  <c r="N11" i="4"/>
  <c r="M11" i="4" s="1"/>
  <c r="N6" i="4"/>
  <c r="M6" i="4" s="1"/>
  <c r="M8" i="4"/>
  <c r="N7" i="4"/>
  <c r="M7" i="4" s="1"/>
  <c r="I10" i="10"/>
  <c r="L10" i="10" s="1"/>
  <c r="I11" i="10"/>
  <c r="M11" i="10" s="1"/>
  <c r="I12" i="10"/>
  <c r="I13" i="10"/>
  <c r="M13" i="10" s="1"/>
  <c r="I14" i="10"/>
  <c r="I15" i="10"/>
  <c r="M15" i="10" s="1"/>
  <c r="I16" i="10"/>
  <c r="I17" i="10"/>
  <c r="M17" i="10" s="1"/>
  <c r="I18" i="10"/>
  <c r="I19" i="10"/>
  <c r="M19" i="10" s="1"/>
  <c r="I20" i="10"/>
  <c r="L20" i="10" s="1"/>
  <c r="I21" i="10"/>
  <c r="M21" i="10" s="1"/>
  <c r="I22" i="10"/>
  <c r="I23" i="10"/>
  <c r="M23" i="10" s="1"/>
  <c r="I24" i="10"/>
  <c r="I25" i="10"/>
  <c r="M25" i="10" s="1"/>
  <c r="I26" i="10"/>
  <c r="I27" i="10"/>
  <c r="M27" i="10" s="1"/>
  <c r="I28" i="10"/>
  <c r="I29" i="10"/>
  <c r="M29" i="10" s="1"/>
  <c r="I30" i="10"/>
  <c r="L30" i="10" s="1"/>
  <c r="I31" i="10"/>
  <c r="M31" i="10" s="1"/>
  <c r="I32" i="10"/>
  <c r="I33" i="10"/>
  <c r="M33" i="10" s="1"/>
  <c r="I34" i="10"/>
  <c r="L34" i="10" s="1"/>
  <c r="I35" i="10"/>
  <c r="M35" i="10" s="1"/>
  <c r="I36" i="10"/>
  <c r="I37" i="10"/>
  <c r="M37" i="10" s="1"/>
  <c r="I9" i="10"/>
  <c r="M9" i="10" s="1"/>
  <c r="I8" i="10"/>
  <c r="L8" i="10" s="1"/>
  <c r="I6" i="10"/>
  <c r="L6" i="10" s="1"/>
  <c r="N37" i="10"/>
  <c r="J37" i="10"/>
  <c r="N36" i="10"/>
  <c r="J36" i="10"/>
  <c r="K36" i="10" s="1"/>
  <c r="L36" i="10"/>
  <c r="N35" i="10"/>
  <c r="J35" i="10"/>
  <c r="K35" i="10" s="1"/>
  <c r="N34" i="10"/>
  <c r="J34" i="10"/>
  <c r="N33" i="10"/>
  <c r="J33" i="10"/>
  <c r="N32" i="10"/>
  <c r="J32" i="10"/>
  <c r="K32" i="10" s="1"/>
  <c r="L32" i="10"/>
  <c r="N31" i="10"/>
  <c r="J31" i="10"/>
  <c r="K31" i="10" s="1"/>
  <c r="N30" i="10"/>
  <c r="J30" i="10"/>
  <c r="K30" i="10" s="1"/>
  <c r="N29" i="10"/>
  <c r="J29" i="10"/>
  <c r="N28" i="10"/>
  <c r="J28" i="10"/>
  <c r="K28" i="10" s="1"/>
  <c r="L28" i="10"/>
  <c r="N27" i="10"/>
  <c r="J27" i="10"/>
  <c r="K27" i="10" s="1"/>
  <c r="N26" i="10"/>
  <c r="J26" i="10"/>
  <c r="K26" i="10" s="1"/>
  <c r="L26" i="10"/>
  <c r="N25" i="10"/>
  <c r="J25" i="10"/>
  <c r="N24" i="10"/>
  <c r="J24" i="10"/>
  <c r="K24" i="10" s="1"/>
  <c r="L24" i="10"/>
  <c r="N23" i="10"/>
  <c r="J23" i="10"/>
  <c r="K23" i="10" s="1"/>
  <c r="N22" i="10"/>
  <c r="J22" i="10"/>
  <c r="K22" i="10" s="1"/>
  <c r="L22" i="10"/>
  <c r="N21" i="10"/>
  <c r="J21" i="10"/>
  <c r="N20" i="10"/>
  <c r="J20" i="10"/>
  <c r="K20" i="10" s="1"/>
  <c r="N19" i="10"/>
  <c r="J19" i="10"/>
  <c r="N18" i="10"/>
  <c r="J18" i="10"/>
  <c r="K18" i="10" s="1"/>
  <c r="L18" i="10"/>
  <c r="N17" i="10"/>
  <c r="J17" i="10"/>
  <c r="N16" i="10"/>
  <c r="J16" i="10"/>
  <c r="K16" i="10" s="1"/>
  <c r="L16" i="10"/>
  <c r="N15" i="10"/>
  <c r="J15" i="10"/>
  <c r="K15" i="10" s="1"/>
  <c r="N14" i="10"/>
  <c r="J14" i="10"/>
  <c r="K14" i="10" s="1"/>
  <c r="L14" i="10"/>
  <c r="N13" i="10"/>
  <c r="J13" i="10"/>
  <c r="N12" i="10"/>
  <c r="J12" i="10"/>
  <c r="K12" i="10" s="1"/>
  <c r="L12" i="10"/>
  <c r="N11" i="10"/>
  <c r="J11" i="10"/>
  <c r="K11" i="10" s="1"/>
  <c r="N10" i="10"/>
  <c r="J10" i="10"/>
  <c r="N9" i="10"/>
  <c r="K9" i="10"/>
  <c r="N8" i="10"/>
  <c r="J8" i="10"/>
  <c r="K8" i="10" s="1"/>
  <c r="N6" i="10"/>
  <c r="J6" i="10"/>
  <c r="K6" i="10" s="1"/>
  <c r="H5" i="9"/>
  <c r="H6" i="9"/>
  <c r="H7" i="9"/>
  <c r="H8" i="9"/>
  <c r="H9" i="9"/>
  <c r="H10" i="9"/>
  <c r="H11" i="9"/>
  <c r="H12" i="9"/>
  <c r="H13" i="9"/>
  <c r="H14" i="9"/>
  <c r="H15" i="9"/>
  <c r="H16" i="9"/>
  <c r="H17" i="9"/>
  <c r="H18" i="9"/>
  <c r="H19" i="9"/>
  <c r="H20" i="9"/>
  <c r="H4" i="9"/>
  <c r="H3" i="9"/>
  <c r="F9" i="9"/>
  <c r="G9" i="9" s="1"/>
  <c r="F10" i="9"/>
  <c r="G10" i="9" s="1"/>
  <c r="F11" i="9"/>
  <c r="G11" i="9" s="1"/>
  <c r="F12" i="9"/>
  <c r="G12" i="9" s="1"/>
  <c r="F13" i="9"/>
  <c r="G13" i="9" s="1"/>
  <c r="F14" i="9"/>
  <c r="G14" i="9" s="1"/>
  <c r="F15" i="9"/>
  <c r="G15" i="9" s="1"/>
  <c r="F16" i="9"/>
  <c r="G16" i="9" s="1"/>
  <c r="F17" i="9"/>
  <c r="G17" i="9" s="1"/>
  <c r="F18" i="9"/>
  <c r="G18" i="9" s="1"/>
  <c r="F19" i="9"/>
  <c r="G19" i="9" s="1"/>
  <c r="F20" i="9"/>
  <c r="G20" i="9" s="1"/>
  <c r="F7" i="9"/>
  <c r="G7" i="9" s="1"/>
  <c r="F8" i="9"/>
  <c r="G8" i="9" s="1"/>
  <c r="G4" i="9"/>
  <c r="F5" i="9"/>
  <c r="G5" i="9" s="1"/>
  <c r="F6" i="9"/>
  <c r="G6" i="9" s="1"/>
  <c r="F4" i="9"/>
  <c r="F3" i="9"/>
  <c r="G3" i="9" s="1"/>
  <c r="K19" i="10" l="1"/>
  <c r="K10" i="10"/>
  <c r="K34" i="10"/>
  <c r="K17" i="10"/>
  <c r="K25" i="10"/>
  <c r="K33" i="10"/>
  <c r="K13" i="10"/>
  <c r="K21" i="10"/>
  <c r="K29" i="10"/>
  <c r="K37" i="10"/>
  <c r="L11" i="10"/>
  <c r="L15" i="10"/>
  <c r="L19" i="10"/>
  <c r="L23" i="10"/>
  <c r="L27" i="10"/>
  <c r="L31" i="10"/>
  <c r="L35" i="10"/>
  <c r="L9" i="10"/>
  <c r="L13" i="10"/>
  <c r="L17" i="10"/>
  <c r="L21" i="10"/>
  <c r="L25" i="10"/>
  <c r="L29" i="10"/>
  <c r="L33" i="10"/>
  <c r="L37" i="10"/>
  <c r="M8" i="10"/>
  <c r="M10" i="10"/>
  <c r="M12" i="10"/>
  <c r="M14" i="10"/>
  <c r="M16" i="10"/>
  <c r="M18" i="10"/>
  <c r="M20" i="10"/>
  <c r="M22" i="10"/>
  <c r="M24" i="10"/>
  <c r="M26" i="10"/>
  <c r="M28" i="10"/>
  <c r="M30" i="10"/>
  <c r="M32" i="10"/>
  <c r="M34" i="10"/>
  <c r="M36" i="10"/>
  <c r="M6" i="10"/>
  <c r="O10" i="4"/>
  <c r="P10" i="4"/>
  <c r="J10" i="4"/>
  <c r="K10" i="4"/>
  <c r="L10" i="4" l="1"/>
  <c r="N10" i="4" s="1"/>
  <c r="M10" i="4" l="1"/>
</calcChain>
</file>

<file path=xl/sharedStrings.xml><?xml version="1.0" encoding="utf-8"?>
<sst xmlns="http://schemas.openxmlformats.org/spreadsheetml/2006/main" count="230" uniqueCount="106">
  <si>
    <t>Size</t>
  </si>
  <si>
    <t>Item Proposed</t>
  </si>
  <si>
    <t># Per Case</t>
  </si>
  <si>
    <t>Oz</t>
  </si>
  <si>
    <t>Pounds</t>
  </si>
  <si>
    <t>Enter Oz, Liters, or Pounds</t>
  </si>
  <si>
    <t>Water</t>
  </si>
  <si>
    <t>Ice</t>
  </si>
  <si>
    <t>Product Water/Ice?</t>
  </si>
  <si>
    <t>Liters/Oz Convert</t>
  </si>
  <si>
    <t>Liters</t>
  </si>
  <si>
    <t># Case/Per Pallet</t>
  </si>
  <si>
    <t># Pallet/Per (TL)</t>
  </si>
  <si>
    <t>Total Units /(TL)</t>
  </si>
  <si>
    <t>Unit Price (Retail)</t>
  </si>
  <si>
    <t>Unit Price (Proposed)</t>
  </si>
  <si>
    <t>Unit Discount</t>
  </si>
  <si>
    <t>$ Per</t>
  </si>
  <si>
    <t xml:space="preserve"> Liter/Pound</t>
  </si>
  <si>
    <t>$ Per (TL)</t>
  </si>
  <si>
    <t>EXAMPLE 1 .5 Liter Bottles</t>
  </si>
  <si>
    <t>EXAMPLE 2 8lb Bag of Ice</t>
  </si>
  <si>
    <t>EXAMPLE 3 24 oz Bottles</t>
  </si>
  <si>
    <t>Liters/Pounds Per (TL)</t>
  </si>
  <si>
    <t>Water Only</t>
  </si>
  <si>
    <t>Ice Only</t>
  </si>
  <si>
    <t>Buk Water</t>
  </si>
  <si>
    <t>VMI Water</t>
  </si>
  <si>
    <t>24 Hr</t>
  </si>
  <si>
    <t>48 Hr</t>
  </si>
  <si>
    <t>72 Hr</t>
  </si>
  <si>
    <t>7 Day</t>
  </si>
  <si>
    <t>10 Day</t>
  </si>
  <si>
    <t>14 Day</t>
  </si>
  <si>
    <t>Water - Turnkey</t>
  </si>
  <si>
    <t>Ice - Turnkey</t>
  </si>
  <si>
    <t>Truckload (TL) Supply</t>
  </si>
  <si>
    <t>ITN Section</t>
  </si>
  <si>
    <t>Bulk Water</t>
  </si>
  <si>
    <t>Bulk Water Tanker #1</t>
  </si>
  <si>
    <t>Bulk Water Tanker #2</t>
  </si>
  <si>
    <t>Bulk Water Tanker #3</t>
  </si>
  <si>
    <t>Bulk Water Tanker #4</t>
  </si>
  <si>
    <t>Bulk Water Tanker #5</t>
  </si>
  <si>
    <t>Size (Liters)</t>
  </si>
  <si>
    <t>$ / Liter</t>
  </si>
  <si>
    <t>Size (Gallons)</t>
  </si>
  <si>
    <t>Calulator</t>
  </si>
  <si>
    <t>Bulk Water Tanker #6</t>
  </si>
  <si>
    <t>Bulk Water Tanker #7</t>
  </si>
  <si>
    <t>Bulk Water Tanker #8</t>
  </si>
  <si>
    <t>Bulk Water Tanker #9</t>
  </si>
  <si>
    <t>Bulk Water Tanker #10</t>
  </si>
  <si>
    <t>Bulk Water Tanker #11</t>
  </si>
  <si>
    <t>Bulk Water Tanker #12</t>
  </si>
  <si>
    <t>Bulk Water Tanker #13</t>
  </si>
  <si>
    <t>Bulk Water Tanker #14</t>
  </si>
  <si>
    <t>Bulk Water Tanker #15</t>
  </si>
  <si>
    <t>Bulk Water Tanker #16</t>
  </si>
  <si>
    <t>Bulk Water Tanker #17</t>
  </si>
  <si>
    <t>Bulk Water Tanker #18</t>
  </si>
  <si>
    <t>Retail Price (TL)</t>
  </si>
  <si>
    <t>Discount</t>
  </si>
  <si>
    <t>Tanker</t>
  </si>
  <si>
    <t>Vendor Managed Inventory (VMI) Worksheet</t>
  </si>
  <si>
    <t>Water/Ice Delivered (TurnKey) Worksheet</t>
  </si>
  <si>
    <t>Water/Ice Only Worksheet</t>
  </si>
  <si>
    <t>EXAMPLE 2 24 oz Bottles</t>
  </si>
  <si>
    <t>Enter Oz or Liters</t>
  </si>
  <si>
    <t>Liters Per (TL)</t>
  </si>
  <si>
    <t>$ Per Liter</t>
  </si>
  <si>
    <t>4.2.1</t>
  </si>
  <si>
    <t>4.2.2</t>
  </si>
  <si>
    <t>4.2.3</t>
  </si>
  <si>
    <t>4.2.4</t>
  </si>
  <si>
    <t>4.2.5</t>
  </si>
  <si>
    <t>4.2.6</t>
  </si>
  <si>
    <t>Instructions</t>
  </si>
  <si>
    <t>Proposed Price (TL)</t>
  </si>
  <si>
    <t>Respondents should enter the prices, both proposed and retail, and the size of the trucks that they offer for truckloads (TL) of Bulk Water as defined in the ITN. Use as many rows as neccisary to describe each individual configuration of truck that is offered. The calculator will only accept inputs in the grey and white columns. For truck sized in Gallons, enter the number of Gallons in the appropriate column. For trucks sized in Liters, enter the number of Liters in the appropriate column. Please make only one entry for size per row.</t>
  </si>
  <si>
    <t>Respondents should enter the products, prices, both proposed and retail, and the size of containers that they offer for truckloads (TL) of Vendor Managed Inventory as defined in the ITN. Use as many rows as neccisary to describe each individual configuration (bottle size) of product that is offered. The calculator will only accept inputs in the yellow, and grey and white columns.  Please make only one entry for size per row.</t>
  </si>
  <si>
    <t>Respondents should enter the products, prices, both proposed and retail, and the size of containers that they offer for truckloads (TL) of Turnkey services as defined in the ITN. Use as many rows as neccisary to describe each individual configuration (bottle or bag size) of product that is offered. Use the EXAMPLE ROWS as templates to enter the requested data. The calculator will only accept inputs in the yellow, and grey and white columns.  Please make only one entry for size per row.</t>
  </si>
  <si>
    <t>Note</t>
  </si>
  <si>
    <t>This sheet should be used to enter BOTH Potable Water and Food Grade Ice offerings if the Respondent is offering both services. Refer to the EXAMPLE ROWS for details in entering product details.</t>
  </si>
  <si>
    <t>Respondents should enter the products, prices, both proposed and retail, and the size of containers that they offer for truckloads (TL) of Product Only services as defined in the ITN. Use as many rows as neccisary to describe each individual configuration (bottle or bag size) of product that is offered. Use the EXAMPLE ROWS as templates to enter the requested data. The calculator will only accept inputs in the yellow, and grey and white columns.  Please make only one entry for size per row.</t>
  </si>
  <si>
    <t>Transportation Allowance</t>
  </si>
  <si>
    <t>Per Truck</t>
  </si>
  <si>
    <t>Per Day</t>
  </si>
  <si>
    <t>Respondents should enter how many truckloads of each product (as defined in the ITN) they are capable of providing for the timeframes listed. Respondents should only enter data for categories for which they have proposed on other worksheets in this Attachement.</t>
  </si>
  <si>
    <t>Respondents should enter their proposed Transportation Allowance (as defined in the ITN) in a per truckload (TL), per day basis.</t>
  </si>
  <si>
    <t>Fuel Surcharge Trigger Point</t>
  </si>
  <si>
    <t xml:space="preserve">Respondents should enter their proposed Fuel Surcharge Trigger Point (as defined in the ITN). This number will serve as the Base Rate (as defined in the ITN)  to be applied to the surcharge calculation. When the average price of No. 2 Diesel fuel, as provided in the ITN, exceeds this proposed number, the Fuel Surcharge Calculation may be applied. </t>
  </si>
  <si>
    <t>Proposed Fuel Surcharge Trigger Point:</t>
  </si>
  <si>
    <t>Refridgerated Trailers</t>
  </si>
  <si>
    <t>Forklifts</t>
  </si>
  <si>
    <t>4.8.4.1 Trailer Only</t>
  </si>
  <si>
    <t>4.8.4.2 Trailer and Power Unit</t>
  </si>
  <si>
    <t>4.8.5.1 Delivery and Removal of Forklift</t>
  </si>
  <si>
    <t>4.8.5.2 Use of Forklift Only</t>
  </si>
  <si>
    <t>4.8.5.3 Use of Forklift and Operator</t>
  </si>
  <si>
    <t>Respondents should enter their proposed pricing for the inclusion of Forklifts (as defined in the ITN) in a per forklift per day basis.</t>
  </si>
  <si>
    <t>Respondents should enter their proposed pricing for the use of Refridgerated Trailers (as defined in the ITN) in a per trailer, per day basis.</t>
  </si>
  <si>
    <t>.5 Liter Bottle</t>
  </si>
  <si>
    <t>10 lb Bag of Ice</t>
  </si>
  <si>
    <t>10lb Bag of Ice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</si>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</sst>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Arial"/>
      <family val="2"/>
      <scheme val="minor"/>
    </font>
    <font>
      <sz val="11"/>
      <color theme="1"/>
      <name val="Arial"/>
      <family val="2"/>
      <scheme val="minor"/>
    </font>
    <font>
      <b/>
      <sz val="15"/>
      <color theme="3"/>
      <name val="Arial"/>
      <family val="2"/>
      <scheme val="minor"/>
    </font>
    <font>
      <b/>
      <sz val="11"/>
      <color theme="3"/>
      <name val="Arial"/>
      <family val="2"/>
      <scheme val="minor"/>
    </font>
    <font>
      <sz val="11"/>
      <color rgb="FF3F3F76"/>
      <name val="Arial"/>
      <family val="2"/>
      <scheme val="minor"/>
    </font>
    <font>
      <b/>
      <sz val="11"/>
      <color theme="1"/>
      <name val="Arial"/>
      <family val="2"/>
      <scheme val="minor"/>
    </font>
  </fonts>
  <fills count="9">
    <fill>
      <patternFill patternType="none"/>
    </fill>
    <fill>
      <patternFill patternType="gray125"/>
    </fill>
    <fill>
      <patternFill patternType="solid">
        <fgColor rgb="FFFFFFCC"/>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59999389629810485"/>
        <bgColor indexed="65"/>
      </patternFill>
    </fill>
    <fill>
      <patternFill patternType="solid">
        <fgColor theme="1"/>
        <bgColor indexed="64"/>
      </patternFill>
    </fill>
    <fill>
      <patternFill patternType="solid">
        <fgColor theme="4" tint="0.79998168889431442"/>
        <bgColor indexed="65"/>
      </patternFill>
    </fill>
    <fill>
      <patternFill patternType="solid">
        <fgColor rgb="FFFFCC99"/>
      </patternFill>
    </fill>
  </fills>
  <borders count="5">
    <border>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s>
  <cellStyleXfs count="11">
    <xf numFmtId="0" fontId="0" fillId="0" borderId="0"/>
    <xf numFmtId="44" fontId="1" fillId="0" borderId="0" applyFont="0" applyFill="0" applyBorder="0" applyAlignment="0" applyProtection="0"/>
    <xf numFmtId="0" fontId="1" fillId="2" borderId="1" applyNumberFormat="0" applyFont="0" applyAlignment="0" applyProtection="0"/>
    <xf numFmtId="9" fontId="1" fillId="0" borderId="0" applyFont="0" applyFill="0" applyBorder="0" applyAlignment="0" applyProtection="0"/>
    <xf numFmtId="0" fontId="2" fillId="0" borderId="2" applyNumberFormat="0" applyFill="0" applyAlignment="0" applyProtection="0"/>
    <xf numFmtId="0" fontId="3" fillId="0" borderId="3" applyNumberFormat="0" applyFill="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4" fillId="8" borderId="4" applyNumberFormat="0" applyAlignment="0" applyProtection="0"/>
  </cellStyleXfs>
  <cellXfs count="49">
    <xf numFmtId="0" fontId="0" fillId="0" borderId="0" xfId="0"/>
    <xf numFmtId="0" fontId="0" fillId="2" borderId="1" xfId="2" applyFont="1"/>
    <xf numFmtId="0" fontId="2" fillId="0" borderId="2" xfId="4" applyAlignment="1">
      <alignment horizontal="center"/>
    </xf>
    <xf numFmtId="0" fontId="3" fillId="0" borderId="3" xfId="5"/>
    <xf numFmtId="0" fontId="0" fillId="6" borderId="0" xfId="0" applyFill="1"/>
    <xf numFmtId="44" fontId="0" fillId="6" borderId="0" xfId="1" applyFont="1" applyFill="1"/>
    <xf numFmtId="44" fontId="0" fillId="0" borderId="1" xfId="1" applyFont="1" applyBorder="1"/>
    <xf numFmtId="0" fontId="0" fillId="0" borderId="1" xfId="0" applyBorder="1"/>
    <xf numFmtId="44" fontId="1" fillId="4" borderId="1" xfId="7" applyNumberFormat="1" applyBorder="1"/>
    <xf numFmtId="0" fontId="1" fillId="4" borderId="1" xfId="7" applyBorder="1"/>
    <xf numFmtId="0" fontId="1" fillId="5" borderId="1" xfId="8" applyBorder="1"/>
    <xf numFmtId="44" fontId="1" fillId="5" borderId="1" xfId="8" applyNumberFormat="1" applyBorder="1"/>
    <xf numFmtId="0" fontId="0" fillId="4" borderId="1" xfId="7" applyFont="1" applyBorder="1"/>
    <xf numFmtId="44" fontId="1" fillId="4" borderId="1" xfId="1" applyFill="1" applyBorder="1"/>
    <xf numFmtId="44" fontId="0" fillId="0" borderId="0" xfId="1" applyFont="1" applyBorder="1"/>
    <xf numFmtId="9" fontId="0" fillId="0" borderId="0" xfId="3" applyFont="1" applyBorder="1"/>
    <xf numFmtId="9" fontId="1" fillId="5" borderId="1" xfId="3" applyFill="1" applyBorder="1"/>
    <xf numFmtId="0" fontId="1" fillId="3" borderId="1" xfId="6" applyBorder="1"/>
    <xf numFmtId="44" fontId="1" fillId="3" borderId="1" xfId="6" applyNumberFormat="1" applyBorder="1"/>
    <xf numFmtId="9" fontId="1" fillId="3" borderId="1" xfId="6" applyNumberFormat="1" applyBorder="1"/>
    <xf numFmtId="0" fontId="0" fillId="3" borderId="1" xfId="6" applyFont="1" applyBorder="1"/>
    <xf numFmtId="44" fontId="1" fillId="4" borderId="1" xfId="1" applyFill="1" applyBorder="1" applyAlignment="1">
      <alignment horizontal="center"/>
    </xf>
    <xf numFmtId="44" fontId="1" fillId="4" borderId="1" xfId="7" applyNumberFormat="1" applyBorder="1" applyAlignment="1">
      <alignment horizontal="left"/>
    </xf>
    <xf numFmtId="44" fontId="1" fillId="4" borderId="1" xfId="1" applyFill="1" applyBorder="1" applyAlignment="1">
      <alignment horizontal="left"/>
    </xf>
    <xf numFmtId="44" fontId="0" fillId="0" borderId="1" xfId="1" applyFont="1" applyBorder="1" applyAlignment="1">
      <alignment horizontal="left"/>
    </xf>
    <xf numFmtId="0" fontId="3" fillId="0" borderId="0" xfId="5" applyBorder="1"/>
    <xf numFmtId="0" fontId="0" fillId="6" borderId="1" xfId="2" applyFont="1" applyFill="1"/>
    <xf numFmtId="0" fontId="3" fillId="0" borderId="3" xfId="5" applyAlignment="1">
      <alignment horizontal="center"/>
    </xf>
    <xf numFmtId="0" fontId="1" fillId="4" borderId="1" xfId="7" applyBorder="1" applyAlignment="1">
      <alignment horizontal="center"/>
    </xf>
    <xf numFmtId="0" fontId="0" fillId="0" borderId="1" xfId="0" applyBorder="1" applyAlignment="1">
      <alignment horizontal="center"/>
    </xf>
    <xf numFmtId="0" fontId="1" fillId="7" borderId="1" xfId="9" applyBorder="1"/>
    <xf numFmtId="0" fontId="1" fillId="4" borderId="1" xfId="1" applyNumberFormat="1" applyFill="1" applyBorder="1" applyAlignment="1">
      <alignment horizontal="center"/>
    </xf>
    <xf numFmtId="0" fontId="0" fillId="0" borderId="1" xfId="1" applyNumberFormat="1" applyFont="1" applyBorder="1"/>
    <xf numFmtId="44" fontId="1" fillId="7" borderId="1" xfId="1" applyFill="1" applyBorder="1"/>
    <xf numFmtId="9" fontId="1" fillId="7" borderId="1" xfId="3" applyFill="1" applyBorder="1"/>
    <xf numFmtId="9" fontId="0" fillId="0" borderId="1" xfId="3" applyFont="1" applyBorder="1"/>
    <xf numFmtId="0" fontId="0" fillId="4" borderId="1" xfId="7" applyFont="1" applyBorder="1" applyAlignment="1">
      <alignment horizontal="center"/>
    </xf>
    <xf numFmtId="0" fontId="0" fillId="7" borderId="1" xfId="9" applyFont="1" applyBorder="1"/>
    <xf numFmtId="0" fontId="5" fillId="0" borderId="0" xfId="0" applyFont="1"/>
    <xf numFmtId="0" fontId="0" fillId="0" borderId="0" xfId="0" applyAlignment="1">
      <alignment horizontal="center"/>
    </xf>
    <xf numFmtId="0" fontId="0" fillId="0" borderId="0" xfId="0" applyAlignment="1">
      <alignment vertical="top" wrapText="1"/>
    </xf>
    <xf numFmtId="44" fontId="4" fillId="8" borderId="4" xfId="10" applyNumberFormat="1" applyAlignment="1"/>
    <xf numFmtId="44" fontId="4" fillId="8" borderId="4" xfId="1" applyFont="1" applyFill="1" applyBorder="1"/>
    <xf numFmtId="44" fontId="1" fillId="4" borderId="1" xfId="7" applyNumberFormat="1" applyBorder="1" applyAlignment="1" applyProtection="1">
      <alignment horizontal="left"/>
    </xf>
    <xf numFmtId="0" fontId="2" fillId="0" borderId="2" xfId="4" applyAlignment="1">
      <alignment horizontal="center"/>
    </xf>
    <xf numFmtId="0" fontId="0" fillId="0" borderId="0" xfId="0" applyAlignment="1">
      <alignment vertical="top" wrapText="1"/>
    </xf>
    <xf numFmtId="0" fontId="0" fillId="0" borderId="0" xfId="0" applyAlignment="1">
      <alignment horizontal="left" vertical="top" wrapText="1"/>
    </xf>
    <xf numFmtId="0" fontId="0" fillId="0" borderId="0" xfId="0"/>
    <xf numFmtId="44" fontId="4" fillId="8" borderId="4" xfId="10" applyNumberFormat="1" applyAlignment="1">
      <alignment horizontal="center"/>
    </xf>
  </cellXfs>
  <cellStyles count="11">
    <cellStyle name="20% - Accent1" xfId="9" builtinId="30"/>
    <cellStyle name="20% - Accent2" xfId="6" builtinId="34"/>
    <cellStyle name="20% - Accent3" xfId="7" builtinId="38"/>
    <cellStyle name="40% - Accent4" xfId="8" builtinId="43"/>
    <cellStyle name="Currency" xfId="1" builtinId="4"/>
    <cellStyle name="Heading 1" xfId="4" builtinId="16"/>
    <cellStyle name="Heading 3" xfId="5" builtinId="18"/>
    <cellStyle name="Input" xfId="10" builtinId="20"/>
    <cellStyle name="Normal" xfId="0" builtinId="0"/>
    <cellStyle name="Note" xfId="2" builtinId="1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DMS Powerpoint">
  <a:themeElements>
    <a:clrScheme name="DMS Basic">
      <a:dk1>
        <a:srgbClr val="58585A"/>
      </a:dk1>
      <a:lt1>
        <a:sysClr val="window" lastClr="FFFFFF"/>
      </a:lt1>
      <a:dk2>
        <a:srgbClr val="927B4C"/>
      </a:dk2>
      <a:lt2>
        <a:srgbClr val="EEECE1"/>
      </a:lt2>
      <a:accent1>
        <a:srgbClr val="BA4922"/>
      </a:accent1>
      <a:accent2>
        <a:srgbClr val="927B4C"/>
      </a:accent2>
      <a:accent3>
        <a:srgbClr val="58585A"/>
      </a:accent3>
      <a:accent4>
        <a:srgbClr val="BA4922"/>
      </a:accent4>
      <a:accent5>
        <a:srgbClr val="927B4C"/>
      </a:accent5>
      <a:accent6>
        <a:srgbClr val="58585A"/>
      </a:accent6>
      <a:hlink>
        <a:srgbClr val="0000FF"/>
      </a:hlink>
      <a:folHlink>
        <a:srgbClr val="800080"/>
      </a:folHlink>
    </a:clrScheme>
    <a:fontScheme name="DM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raClrScheme>
      <a:clrScheme name="Default Design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Default Design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Default Design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Default Design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Default Design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Default Design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Default Design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Default Design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Default Design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Default Design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Default Design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Default Design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0"/>
  <sheetViews>
    <sheetView tabSelected="1" topLeftCell="A4" zoomScale="80" zoomScaleNormal="80" workbookViewId="0">
      <selection activeCell="A4" sqref="A4:Q4"/>
    </sheetView>
  </sheetViews>
  <sheetFormatPr defaultColWidth="8.875" defaultRowHeight="14.25" x14ac:dyDescent="0.2"/>
  <cols>
    <col min="1" max="1" width="30.625" customWidth="1"/>
    <col min="2" max="2" width="20.625" customWidth="1"/>
    <col min="3" max="3" width="17.125" customWidth="1"/>
    <col min="4" max="4" width="10.625" customWidth="1"/>
    <col min="5" max="5" width="25.5" customWidth="1"/>
    <col min="6" max="6" width="18.625" customWidth="1"/>
    <col min="7" max="7" width="10.125" customWidth="1"/>
    <col min="8" max="8" width="15.875" customWidth="1"/>
    <col min="9" max="9" width="25.625" customWidth="1"/>
    <col min="10" max="10" width="15.375" customWidth="1"/>
    <col min="11" max="11" width="16.875" hidden="1" customWidth="1"/>
    <col min="12" max="12" width="21.375" customWidth="1"/>
    <col min="13" max="13" width="15.625" customWidth="1"/>
    <col min="14" max="14" width="11.125" customWidth="1"/>
    <col min="15" max="16" width="16.625" customWidth="1"/>
  </cols>
  <sheetData>
    <row r="1" spans="1:17" hidden="1" x14ac:dyDescent="0.2">
      <c r="E1" t="s">
        <v>10</v>
      </c>
      <c r="F1" t="s">
        <v>6</v>
      </c>
    </row>
    <row r="2" spans="1:17" hidden="1" x14ac:dyDescent="0.2">
      <c r="E2" t="s">
        <v>3</v>
      </c>
      <c r="F2" t="s">
        <v>6</v>
      </c>
    </row>
    <row r="3" spans="1:17" hidden="1" x14ac:dyDescent="0.2">
      <c r="E3" t="s">
        <v>4</v>
      </c>
      <c r="F3" t="s">
        <v>7</v>
      </c>
    </row>
    <row r="4" spans="1:17" ht="20.25" thickBot="1" x14ac:dyDescent="0.35">
      <c r="A4" s="44" t="s">
        <v>66</v>
      </c>
      <c r="B4" s="44"/>
      <c r="C4" s="44"/>
      <c r="D4" s="44"/>
      <c r="E4" s="44"/>
      <c r="F4" s="44"/>
      <c r="G4" s="44"/>
      <c r="H4" s="44"/>
      <c r="I4" s="44"/>
      <c r="J4" s="44"/>
      <c r="K4" s="44"/>
      <c r="L4" s="44"/>
      <c r="M4" s="44"/>
      <c r="N4" s="44"/>
      <c r="O4" s="44"/>
      <c r="P4" s="44"/>
      <c r="Q4" s="44"/>
    </row>
    <row r="5" spans="1:17" ht="16.5" thickTop="1" thickBot="1" x14ac:dyDescent="0.3">
      <c r="A5" s="3" t="s">
        <v>1</v>
      </c>
      <c r="B5" s="3" t="s">
        <v>15</v>
      </c>
      <c r="C5" s="3" t="s">
        <v>14</v>
      </c>
      <c r="D5" s="3" t="s">
        <v>0</v>
      </c>
      <c r="E5" s="3" t="s">
        <v>5</v>
      </c>
      <c r="F5" s="3" t="s">
        <v>8</v>
      </c>
      <c r="G5" s="3" t="s">
        <v>2</v>
      </c>
      <c r="H5" s="3" t="s">
        <v>11</v>
      </c>
      <c r="I5" s="3" t="s">
        <v>12</v>
      </c>
      <c r="J5" s="3" t="s">
        <v>13</v>
      </c>
      <c r="K5" s="3" t="s">
        <v>9</v>
      </c>
      <c r="L5" s="3" t="s">
        <v>23</v>
      </c>
      <c r="M5" s="3" t="s">
        <v>19</v>
      </c>
      <c r="N5" s="3" t="s">
        <v>17</v>
      </c>
      <c r="O5" s="3" t="s">
        <v>18</v>
      </c>
      <c r="P5" s="3" t="s">
        <v>16</v>
      </c>
      <c r="Q5" s="4"/>
    </row>
    <row r="6" spans="1:17" x14ac:dyDescent="0.2">
      <c r="A6" s="17" t="s">
        <v>20</v>
      </c>
      <c r="B6" s="18">
        <v>0.75</v>
      </c>
      <c r="C6" s="18">
        <v>1</v>
      </c>
      <c r="D6" s="17">
        <v>0.5</v>
      </c>
      <c r="E6" s="17" t="s">
        <v>10</v>
      </c>
      <c r="F6" s="17" t="s">
        <v>6</v>
      </c>
      <c r="G6" s="17">
        <v>36</v>
      </c>
      <c r="H6" s="17">
        <v>96</v>
      </c>
      <c r="I6" s="17">
        <v>20</v>
      </c>
      <c r="J6" s="17">
        <f t="shared" ref="J6:J8" si="0">IF(F6="Ice", H6*I6,G6*H6*I6)</f>
        <v>69120</v>
      </c>
      <c r="K6" s="17">
        <f t="shared" ref="K6:K8" si="1">IF(E6="liters",D6/1,(D6/128)*3.7854)</f>
        <v>0.5</v>
      </c>
      <c r="L6" s="17">
        <f t="shared" ref="L6:L8" si="2">IF(F6="Ice",J6*D6,J6*K6)</f>
        <v>34560</v>
      </c>
      <c r="M6" s="18">
        <f t="shared" ref="M6:M8" si="3">L6*N6</f>
        <v>51840</v>
      </c>
      <c r="N6" s="18">
        <f t="shared" ref="N6:N8" si="4">IF(J6=0,0,(B6/(L6/J6)))</f>
        <v>1.5</v>
      </c>
      <c r="O6" s="18" t="str">
        <f t="shared" ref="O6:O8" si="5">IF(F6="Water","/Liter","/Pound")</f>
        <v>/Liter</v>
      </c>
      <c r="P6" s="19">
        <f t="shared" ref="P6:P8" si="6">IF(A6="",0,1-B6/C6)</f>
        <v>0.25</v>
      </c>
      <c r="Q6" s="4"/>
    </row>
    <row r="7" spans="1:17" x14ac:dyDescent="0.2">
      <c r="A7" s="17" t="s">
        <v>21</v>
      </c>
      <c r="B7" s="18">
        <v>0.65</v>
      </c>
      <c r="C7" s="18">
        <v>1.5</v>
      </c>
      <c r="D7" s="17">
        <v>8</v>
      </c>
      <c r="E7" s="17" t="s">
        <v>4</v>
      </c>
      <c r="F7" s="17" t="s">
        <v>7</v>
      </c>
      <c r="G7" s="17">
        <v>0</v>
      </c>
      <c r="H7" s="17">
        <v>76</v>
      </c>
      <c r="I7" s="17">
        <v>20</v>
      </c>
      <c r="J7" s="17">
        <f t="shared" si="0"/>
        <v>1520</v>
      </c>
      <c r="K7" s="17">
        <f t="shared" si="1"/>
        <v>0.23658750000000001</v>
      </c>
      <c r="L7" s="17">
        <f t="shared" si="2"/>
        <v>12160</v>
      </c>
      <c r="M7" s="18">
        <f t="shared" si="3"/>
        <v>988</v>
      </c>
      <c r="N7" s="18">
        <f t="shared" si="4"/>
        <v>8.1250000000000003E-2</v>
      </c>
      <c r="O7" s="18" t="str">
        <f t="shared" si="5"/>
        <v>/Pound</v>
      </c>
      <c r="P7" s="19">
        <f t="shared" si="6"/>
        <v>0.56666666666666665</v>
      </c>
      <c r="Q7" s="4"/>
    </row>
    <row r="8" spans="1:17" x14ac:dyDescent="0.2">
      <c r="A8" s="20" t="s">
        <v>22</v>
      </c>
      <c r="B8" s="18">
        <v>0.75</v>
      </c>
      <c r="C8" s="18">
        <v>1</v>
      </c>
      <c r="D8" s="17">
        <v>24</v>
      </c>
      <c r="E8" s="20" t="s">
        <v>3</v>
      </c>
      <c r="F8" s="20" t="s">
        <v>6</v>
      </c>
      <c r="G8" s="17">
        <v>72</v>
      </c>
      <c r="H8" s="17">
        <v>78</v>
      </c>
      <c r="I8" s="17">
        <v>20</v>
      </c>
      <c r="J8" s="17">
        <f t="shared" si="0"/>
        <v>112320</v>
      </c>
      <c r="K8" s="17">
        <f t="shared" si="1"/>
        <v>0.70976250000000007</v>
      </c>
      <c r="L8" s="17">
        <f t="shared" si="2"/>
        <v>79720.524000000005</v>
      </c>
      <c r="M8" s="18">
        <f t="shared" si="3"/>
        <v>84240</v>
      </c>
      <c r="N8" s="18">
        <f t="shared" si="4"/>
        <v>1.0566914989168912</v>
      </c>
      <c r="O8" s="18" t="str">
        <f t="shared" si="5"/>
        <v>/Liter</v>
      </c>
      <c r="P8" s="19">
        <f t="shared" si="6"/>
        <v>0.25</v>
      </c>
      <c r="Q8" s="4"/>
    </row>
    <row r="9" spans="1:17" ht="15.75" thickBot="1" x14ac:dyDescent="0.3">
      <c r="A9" s="3" t="s">
        <v>1</v>
      </c>
      <c r="B9" s="3" t="s">
        <v>15</v>
      </c>
      <c r="C9" s="3" t="s">
        <v>14</v>
      </c>
      <c r="D9" s="3" t="s">
        <v>0</v>
      </c>
      <c r="E9" s="3" t="s">
        <v>5</v>
      </c>
      <c r="F9" s="3" t="s">
        <v>8</v>
      </c>
      <c r="G9" s="3" t="s">
        <v>2</v>
      </c>
      <c r="H9" s="3" t="s">
        <v>11</v>
      </c>
      <c r="I9" s="3" t="s">
        <v>12</v>
      </c>
      <c r="J9" s="3" t="s">
        <v>13</v>
      </c>
      <c r="K9" s="3" t="s">
        <v>9</v>
      </c>
      <c r="L9" s="3" t="s">
        <v>23</v>
      </c>
      <c r="M9" s="3" t="s">
        <v>19</v>
      </c>
      <c r="N9" s="3" t="s">
        <v>17</v>
      </c>
      <c r="O9" s="3" t="s">
        <v>18</v>
      </c>
      <c r="P9" s="3" t="s">
        <v>16</v>
      </c>
      <c r="Q9" s="4"/>
    </row>
    <row r="10" spans="1:17" x14ac:dyDescent="0.2">
      <c r="A10" s="1" t="s">
        <v>102</v>
      </c>
      <c r="B10" s="22">
        <v>0.16</v>
      </c>
      <c r="C10" s="43">
        <v>0.28999999999999998</v>
      </c>
      <c r="D10" s="9">
        <v>0.5</v>
      </c>
      <c r="E10" s="12" t="s">
        <v>10</v>
      </c>
      <c r="F10" s="12" t="s">
        <v>6</v>
      </c>
      <c r="G10" s="9">
        <v>24</v>
      </c>
      <c r="H10" s="9">
        <v>72</v>
      </c>
      <c r="I10" s="9">
        <v>21</v>
      </c>
      <c r="J10" s="10">
        <f t="shared" ref="J10" si="7">IF(F10="Ice", H10*I10,G10*H10*I10)</f>
        <v>36288</v>
      </c>
      <c r="K10" s="10">
        <f t="shared" ref="K10" si="8">IF(E10="liters",D10/1,(D10/128)*3.7854)</f>
        <v>0.5</v>
      </c>
      <c r="L10" s="10">
        <f>IF(F10="Ice",J10*D10,J10*K10)</f>
        <v>18144</v>
      </c>
      <c r="M10" s="11">
        <f>L10*N10</f>
        <v>5806.08</v>
      </c>
      <c r="N10" s="11">
        <f>IF(J10=0,0,(B10/(L10/J10)))</f>
        <v>0.32</v>
      </c>
      <c r="O10" s="11" t="str">
        <f t="shared" ref="O10" si="9">IF(F10="Water","/Liter","/Pound")</f>
        <v>/Liter</v>
      </c>
      <c r="P10" s="16">
        <f t="shared" ref="P10" si="10">IF(A10="",0,1-B10/C10)</f>
        <v>0.44827586206896541</v>
      </c>
      <c r="Q10" s="4"/>
    </row>
    <row r="11" spans="1:17" x14ac:dyDescent="0.2">
      <c r="A11" s="1" t="s">
        <v>104</v>
      </c>
      <c r="B11" s="24">
        <v>1.75</v>
      </c>
      <c r="C11" s="24">
        <v>2.4</v>
      </c>
      <c r="D11" s="7">
        <v>10</v>
      </c>
      <c r="E11" s="7" t="s">
        <v>4</v>
      </c>
      <c r="F11" s="7" t="s">
        <v>7</v>
      </c>
      <c r="G11" s="7">
        <v>0</v>
      </c>
      <c r="H11" s="7">
        <v>210</v>
      </c>
      <c r="I11" s="7">
        <v>19</v>
      </c>
      <c r="J11" s="7">
        <f t="shared" ref="J11:J39" si="11">IF(F11="Ice", H11*I11,G11*H11*I11)</f>
        <v>3990</v>
      </c>
      <c r="K11" s="7">
        <f t="shared" ref="K11:K39" si="12">IF(E11="liters",D11/1,(D11/128)*3.7854)</f>
        <v>0.29573437499999999</v>
      </c>
      <c r="L11" s="7">
        <f t="shared" ref="L11:L39" si="13">IF(F11="Ice",J11*D11,J11*K11)</f>
        <v>39900</v>
      </c>
      <c r="M11" s="6">
        <f t="shared" ref="M11:M39" si="14">L11*N11</f>
        <v>6982.5</v>
      </c>
      <c r="N11" s="6">
        <f t="shared" ref="N11:N39" si="15">IF(J11=0,0,(B11/(L11/J11)))</f>
        <v>0.17499999999999999</v>
      </c>
      <c r="O11" s="14" t="str">
        <f t="shared" ref="O11:O39" si="16">IF(F11="Water","/Liter","/Pound")</f>
        <v>/Pound</v>
      </c>
      <c r="P11" s="15">
        <f t="shared" ref="P11:P39" si="17">IF(A11="",0,1-B11/C11)</f>
        <v>0.27083333333333326</v>
      </c>
      <c r="Q11" s="4"/>
    </row>
    <row r="12" spans="1:17" x14ac:dyDescent="0.2">
      <c r="A12" s="1"/>
      <c r="B12" s="22"/>
      <c r="C12" s="23"/>
      <c r="D12" s="9"/>
      <c r="E12" s="12"/>
      <c r="F12" s="12"/>
      <c r="G12" s="9"/>
      <c r="H12" s="9"/>
      <c r="I12" s="12"/>
      <c r="J12" s="10">
        <f t="shared" si="11"/>
        <v>0</v>
      </c>
      <c r="K12" s="10">
        <f t="shared" si="12"/>
        <v>0</v>
      </c>
      <c r="L12" s="10">
        <f t="shared" si="13"/>
        <v>0</v>
      </c>
      <c r="M12" s="11">
        <f t="shared" si="14"/>
        <v>0</v>
      </c>
      <c r="N12" s="11">
        <f t="shared" si="15"/>
        <v>0</v>
      </c>
      <c r="O12" s="11" t="str">
        <f t="shared" si="16"/>
        <v>/Pound</v>
      </c>
      <c r="P12" s="16">
        <f t="shared" si="17"/>
        <v>0</v>
      </c>
      <c r="Q12" s="4"/>
    </row>
    <row r="13" spans="1:17" x14ac:dyDescent="0.2">
      <c r="A13" s="1"/>
      <c r="B13" s="24">
        <v>0</v>
      </c>
      <c r="C13" s="24">
        <v>0</v>
      </c>
      <c r="D13" s="7"/>
      <c r="E13" s="7"/>
      <c r="F13" s="7"/>
      <c r="G13" s="7"/>
      <c r="H13" s="7"/>
      <c r="I13" s="7"/>
      <c r="J13" s="7">
        <f t="shared" si="11"/>
        <v>0</v>
      </c>
      <c r="K13" s="7">
        <f t="shared" si="12"/>
        <v>0</v>
      </c>
      <c r="L13" s="7">
        <f t="shared" si="13"/>
        <v>0</v>
      </c>
      <c r="M13" s="6">
        <f t="shared" si="14"/>
        <v>0</v>
      </c>
      <c r="N13" s="6">
        <f t="shared" si="15"/>
        <v>0</v>
      </c>
      <c r="O13" s="14" t="str">
        <f t="shared" si="16"/>
        <v>/Pound</v>
      </c>
      <c r="P13" s="15">
        <f t="shared" si="17"/>
        <v>0</v>
      </c>
      <c r="Q13" s="4"/>
    </row>
    <row r="14" spans="1:17" x14ac:dyDescent="0.2">
      <c r="A14" s="1"/>
      <c r="B14" s="22">
        <v>0</v>
      </c>
      <c r="C14" s="23">
        <v>0</v>
      </c>
      <c r="D14" s="9"/>
      <c r="E14" s="9"/>
      <c r="F14" s="9"/>
      <c r="G14" s="9"/>
      <c r="H14" s="9"/>
      <c r="I14" s="9"/>
      <c r="J14" s="10">
        <f t="shared" si="11"/>
        <v>0</v>
      </c>
      <c r="K14" s="10">
        <f t="shared" si="12"/>
        <v>0</v>
      </c>
      <c r="L14" s="10">
        <f t="shared" si="13"/>
        <v>0</v>
      </c>
      <c r="M14" s="11">
        <f t="shared" si="14"/>
        <v>0</v>
      </c>
      <c r="N14" s="11">
        <f t="shared" si="15"/>
        <v>0</v>
      </c>
      <c r="O14" s="11" t="str">
        <f t="shared" si="16"/>
        <v>/Pound</v>
      </c>
      <c r="P14" s="16">
        <f t="shared" si="17"/>
        <v>0</v>
      </c>
      <c r="Q14" s="4"/>
    </row>
    <row r="15" spans="1:17" x14ac:dyDescent="0.2">
      <c r="A15" s="1"/>
      <c r="B15" s="24">
        <v>0</v>
      </c>
      <c r="C15" s="24">
        <v>0</v>
      </c>
      <c r="D15" s="7"/>
      <c r="E15" s="7"/>
      <c r="F15" s="7"/>
      <c r="G15" s="7"/>
      <c r="H15" s="7"/>
      <c r="I15" s="7"/>
      <c r="J15" s="7">
        <f t="shared" si="11"/>
        <v>0</v>
      </c>
      <c r="K15" s="7">
        <f t="shared" si="12"/>
        <v>0</v>
      </c>
      <c r="L15" s="7">
        <f t="shared" si="13"/>
        <v>0</v>
      </c>
      <c r="M15" s="6">
        <f t="shared" si="14"/>
        <v>0</v>
      </c>
      <c r="N15" s="6">
        <f t="shared" si="15"/>
        <v>0</v>
      </c>
      <c r="O15" s="14" t="str">
        <f t="shared" si="16"/>
        <v>/Pound</v>
      </c>
      <c r="P15" s="15">
        <f t="shared" si="17"/>
        <v>0</v>
      </c>
      <c r="Q15" s="4"/>
    </row>
    <row r="16" spans="1:17" x14ac:dyDescent="0.2">
      <c r="A16" s="1"/>
      <c r="B16" s="22">
        <v>0</v>
      </c>
      <c r="C16" s="23">
        <v>0</v>
      </c>
      <c r="D16" s="9"/>
      <c r="E16" s="9"/>
      <c r="F16" s="9"/>
      <c r="G16" s="9"/>
      <c r="H16" s="9"/>
      <c r="I16" s="9"/>
      <c r="J16" s="10">
        <f t="shared" si="11"/>
        <v>0</v>
      </c>
      <c r="K16" s="10">
        <f t="shared" si="12"/>
        <v>0</v>
      </c>
      <c r="L16" s="10">
        <f t="shared" si="13"/>
        <v>0</v>
      </c>
      <c r="M16" s="11">
        <f t="shared" si="14"/>
        <v>0</v>
      </c>
      <c r="N16" s="11">
        <f t="shared" si="15"/>
        <v>0</v>
      </c>
      <c r="O16" s="11" t="str">
        <f t="shared" si="16"/>
        <v>/Pound</v>
      </c>
      <c r="P16" s="16">
        <f t="shared" si="17"/>
        <v>0</v>
      </c>
      <c r="Q16" s="4"/>
    </row>
    <row r="17" spans="1:17" x14ac:dyDescent="0.2">
      <c r="A17" s="1"/>
      <c r="B17" s="24">
        <v>0</v>
      </c>
      <c r="C17" s="24">
        <v>0</v>
      </c>
      <c r="D17" s="7"/>
      <c r="E17" s="7"/>
      <c r="F17" s="7"/>
      <c r="G17" s="7"/>
      <c r="H17" s="7"/>
      <c r="I17" s="7"/>
      <c r="J17" s="7">
        <f t="shared" si="11"/>
        <v>0</v>
      </c>
      <c r="K17" s="7">
        <f t="shared" si="12"/>
        <v>0</v>
      </c>
      <c r="L17" s="7">
        <f t="shared" si="13"/>
        <v>0</v>
      </c>
      <c r="M17" s="6">
        <f t="shared" si="14"/>
        <v>0</v>
      </c>
      <c r="N17" s="6">
        <f t="shared" si="15"/>
        <v>0</v>
      </c>
      <c r="O17" s="14" t="str">
        <f t="shared" si="16"/>
        <v>/Pound</v>
      </c>
      <c r="P17" s="15">
        <f t="shared" si="17"/>
        <v>0</v>
      </c>
      <c r="Q17" s="4"/>
    </row>
    <row r="18" spans="1:17" x14ac:dyDescent="0.2">
      <c r="A18" s="1"/>
      <c r="B18" s="22">
        <v>0</v>
      </c>
      <c r="C18" s="23">
        <v>0</v>
      </c>
      <c r="D18" s="9"/>
      <c r="E18" s="9"/>
      <c r="F18" s="9"/>
      <c r="G18" s="9"/>
      <c r="H18" s="9"/>
      <c r="I18" s="9"/>
      <c r="J18" s="10">
        <f t="shared" si="11"/>
        <v>0</v>
      </c>
      <c r="K18" s="10">
        <f t="shared" si="12"/>
        <v>0</v>
      </c>
      <c r="L18" s="10">
        <f t="shared" si="13"/>
        <v>0</v>
      </c>
      <c r="M18" s="11">
        <f t="shared" si="14"/>
        <v>0</v>
      </c>
      <c r="N18" s="11">
        <f t="shared" si="15"/>
        <v>0</v>
      </c>
      <c r="O18" s="11" t="str">
        <f t="shared" si="16"/>
        <v>/Pound</v>
      </c>
      <c r="P18" s="16">
        <f t="shared" si="17"/>
        <v>0</v>
      </c>
      <c r="Q18" s="4"/>
    </row>
    <row r="19" spans="1:17" x14ac:dyDescent="0.2">
      <c r="A19" s="1"/>
      <c r="B19" s="24">
        <v>0</v>
      </c>
      <c r="C19" s="24">
        <v>0</v>
      </c>
      <c r="D19" s="7"/>
      <c r="E19" s="7"/>
      <c r="F19" s="7"/>
      <c r="G19" s="7"/>
      <c r="H19" s="7"/>
      <c r="I19" s="7"/>
      <c r="J19" s="7">
        <f t="shared" si="11"/>
        <v>0</v>
      </c>
      <c r="K19" s="7">
        <f t="shared" si="12"/>
        <v>0</v>
      </c>
      <c r="L19" s="7">
        <f t="shared" si="13"/>
        <v>0</v>
      </c>
      <c r="M19" s="6">
        <f t="shared" si="14"/>
        <v>0</v>
      </c>
      <c r="N19" s="6">
        <f t="shared" si="15"/>
        <v>0</v>
      </c>
      <c r="O19" s="14" t="str">
        <f t="shared" si="16"/>
        <v>/Pound</v>
      </c>
      <c r="P19" s="15">
        <f t="shared" si="17"/>
        <v>0</v>
      </c>
      <c r="Q19" s="4"/>
    </row>
    <row r="20" spans="1:17" x14ac:dyDescent="0.2">
      <c r="A20" s="1"/>
      <c r="B20" s="22">
        <v>0</v>
      </c>
      <c r="C20" s="23">
        <v>0</v>
      </c>
      <c r="D20" s="9"/>
      <c r="E20" s="9"/>
      <c r="F20" s="9"/>
      <c r="G20" s="9"/>
      <c r="H20" s="9"/>
      <c r="I20" s="9"/>
      <c r="J20" s="10">
        <f t="shared" si="11"/>
        <v>0</v>
      </c>
      <c r="K20" s="10">
        <f t="shared" si="12"/>
        <v>0</v>
      </c>
      <c r="L20" s="10">
        <f t="shared" si="13"/>
        <v>0</v>
      </c>
      <c r="M20" s="11">
        <f t="shared" si="14"/>
        <v>0</v>
      </c>
      <c r="N20" s="11">
        <f t="shared" si="15"/>
        <v>0</v>
      </c>
      <c r="O20" s="11" t="str">
        <f t="shared" si="16"/>
        <v>/Pound</v>
      </c>
      <c r="P20" s="16">
        <f t="shared" si="17"/>
        <v>0</v>
      </c>
      <c r="Q20" s="4"/>
    </row>
    <row r="21" spans="1:17" x14ac:dyDescent="0.2">
      <c r="A21" s="1"/>
      <c r="B21" s="24">
        <v>0</v>
      </c>
      <c r="C21" s="24">
        <v>0</v>
      </c>
      <c r="D21" s="7"/>
      <c r="E21" s="7"/>
      <c r="F21" s="7"/>
      <c r="G21" s="7"/>
      <c r="H21" s="7"/>
      <c r="I21" s="7"/>
      <c r="J21" s="7">
        <f t="shared" si="11"/>
        <v>0</v>
      </c>
      <c r="K21" s="7">
        <f t="shared" si="12"/>
        <v>0</v>
      </c>
      <c r="L21" s="7">
        <f t="shared" si="13"/>
        <v>0</v>
      </c>
      <c r="M21" s="6">
        <f t="shared" si="14"/>
        <v>0</v>
      </c>
      <c r="N21" s="6">
        <f t="shared" si="15"/>
        <v>0</v>
      </c>
      <c r="O21" s="14" t="str">
        <f t="shared" si="16"/>
        <v>/Pound</v>
      </c>
      <c r="P21" s="15">
        <f t="shared" si="17"/>
        <v>0</v>
      </c>
      <c r="Q21" s="4"/>
    </row>
    <row r="22" spans="1:17" x14ac:dyDescent="0.2">
      <c r="A22" s="1"/>
      <c r="B22" s="22">
        <v>0</v>
      </c>
      <c r="C22" s="23">
        <v>0</v>
      </c>
      <c r="D22" s="9"/>
      <c r="E22" s="9"/>
      <c r="F22" s="9"/>
      <c r="G22" s="9"/>
      <c r="H22" s="9"/>
      <c r="I22" s="9"/>
      <c r="J22" s="10">
        <f t="shared" si="11"/>
        <v>0</v>
      </c>
      <c r="K22" s="10">
        <f t="shared" si="12"/>
        <v>0</v>
      </c>
      <c r="L22" s="10">
        <f t="shared" si="13"/>
        <v>0</v>
      </c>
      <c r="M22" s="11">
        <f t="shared" si="14"/>
        <v>0</v>
      </c>
      <c r="N22" s="11">
        <f t="shared" si="15"/>
        <v>0</v>
      </c>
      <c r="O22" s="11" t="str">
        <f t="shared" si="16"/>
        <v>/Pound</v>
      </c>
      <c r="P22" s="16">
        <f t="shared" si="17"/>
        <v>0</v>
      </c>
      <c r="Q22" s="4"/>
    </row>
    <row r="23" spans="1:17" x14ac:dyDescent="0.2">
      <c r="A23" s="1"/>
      <c r="B23" s="24">
        <v>0</v>
      </c>
      <c r="C23" s="24">
        <v>0</v>
      </c>
      <c r="D23" s="7"/>
      <c r="E23" s="7"/>
      <c r="F23" s="7"/>
      <c r="G23" s="7"/>
      <c r="H23" s="7"/>
      <c r="I23" s="7"/>
      <c r="J23" s="7">
        <f t="shared" si="11"/>
        <v>0</v>
      </c>
      <c r="K23" s="7">
        <f t="shared" si="12"/>
        <v>0</v>
      </c>
      <c r="L23" s="7">
        <f t="shared" si="13"/>
        <v>0</v>
      </c>
      <c r="M23" s="6">
        <f t="shared" si="14"/>
        <v>0</v>
      </c>
      <c r="N23" s="6">
        <f t="shared" si="15"/>
        <v>0</v>
      </c>
      <c r="O23" s="14" t="str">
        <f t="shared" si="16"/>
        <v>/Pound</v>
      </c>
      <c r="P23" s="15">
        <f t="shared" si="17"/>
        <v>0</v>
      </c>
      <c r="Q23" s="4"/>
    </row>
    <row r="24" spans="1:17" x14ac:dyDescent="0.2">
      <c r="A24" s="1"/>
      <c r="B24" s="22">
        <v>0</v>
      </c>
      <c r="C24" s="23">
        <v>0</v>
      </c>
      <c r="D24" s="9"/>
      <c r="E24" s="9"/>
      <c r="F24" s="9"/>
      <c r="G24" s="9"/>
      <c r="H24" s="9"/>
      <c r="I24" s="9"/>
      <c r="J24" s="10">
        <f t="shared" si="11"/>
        <v>0</v>
      </c>
      <c r="K24" s="10">
        <f t="shared" si="12"/>
        <v>0</v>
      </c>
      <c r="L24" s="10">
        <f t="shared" si="13"/>
        <v>0</v>
      </c>
      <c r="M24" s="11">
        <f t="shared" si="14"/>
        <v>0</v>
      </c>
      <c r="N24" s="11">
        <f t="shared" si="15"/>
        <v>0</v>
      </c>
      <c r="O24" s="11" t="str">
        <f t="shared" si="16"/>
        <v>/Pound</v>
      </c>
      <c r="P24" s="16">
        <f t="shared" si="17"/>
        <v>0</v>
      </c>
      <c r="Q24" s="4"/>
    </row>
    <row r="25" spans="1:17" x14ac:dyDescent="0.2">
      <c r="A25" s="1"/>
      <c r="B25" s="24">
        <v>0</v>
      </c>
      <c r="C25" s="24">
        <v>0</v>
      </c>
      <c r="D25" s="7"/>
      <c r="E25" s="7"/>
      <c r="F25" s="7"/>
      <c r="G25" s="7"/>
      <c r="H25" s="7"/>
      <c r="I25" s="7"/>
      <c r="J25" s="7">
        <f t="shared" si="11"/>
        <v>0</v>
      </c>
      <c r="K25" s="7">
        <f t="shared" si="12"/>
        <v>0</v>
      </c>
      <c r="L25" s="7">
        <f t="shared" si="13"/>
        <v>0</v>
      </c>
      <c r="M25" s="6">
        <f t="shared" si="14"/>
        <v>0</v>
      </c>
      <c r="N25" s="6">
        <f t="shared" si="15"/>
        <v>0</v>
      </c>
      <c r="O25" s="14" t="str">
        <f t="shared" si="16"/>
        <v>/Pound</v>
      </c>
      <c r="P25" s="15">
        <f t="shared" si="17"/>
        <v>0</v>
      </c>
      <c r="Q25" s="4"/>
    </row>
    <row r="26" spans="1:17" x14ac:dyDescent="0.2">
      <c r="A26" s="1"/>
      <c r="B26" s="22">
        <v>0</v>
      </c>
      <c r="C26" s="23">
        <v>0</v>
      </c>
      <c r="D26" s="9"/>
      <c r="E26" s="9"/>
      <c r="F26" s="9"/>
      <c r="G26" s="9"/>
      <c r="H26" s="9"/>
      <c r="I26" s="9"/>
      <c r="J26" s="10">
        <f t="shared" si="11"/>
        <v>0</v>
      </c>
      <c r="K26" s="10">
        <f t="shared" si="12"/>
        <v>0</v>
      </c>
      <c r="L26" s="10">
        <f t="shared" si="13"/>
        <v>0</v>
      </c>
      <c r="M26" s="11">
        <f t="shared" si="14"/>
        <v>0</v>
      </c>
      <c r="N26" s="11">
        <f t="shared" si="15"/>
        <v>0</v>
      </c>
      <c r="O26" s="11" t="str">
        <f t="shared" si="16"/>
        <v>/Pound</v>
      </c>
      <c r="P26" s="16">
        <f t="shared" si="17"/>
        <v>0</v>
      </c>
      <c r="Q26" s="4"/>
    </row>
    <row r="27" spans="1:17" x14ac:dyDescent="0.2">
      <c r="A27" s="1"/>
      <c r="B27" s="24">
        <v>0</v>
      </c>
      <c r="C27" s="24">
        <v>0</v>
      </c>
      <c r="D27" s="7"/>
      <c r="E27" s="7"/>
      <c r="F27" s="7"/>
      <c r="G27" s="7"/>
      <c r="H27" s="7"/>
      <c r="I27" s="7"/>
      <c r="J27" s="7">
        <f t="shared" si="11"/>
        <v>0</v>
      </c>
      <c r="K27" s="7">
        <f t="shared" si="12"/>
        <v>0</v>
      </c>
      <c r="L27" s="7">
        <f t="shared" si="13"/>
        <v>0</v>
      </c>
      <c r="M27" s="6">
        <f t="shared" si="14"/>
        <v>0</v>
      </c>
      <c r="N27" s="6">
        <f t="shared" si="15"/>
        <v>0</v>
      </c>
      <c r="O27" s="14" t="str">
        <f t="shared" si="16"/>
        <v>/Pound</v>
      </c>
      <c r="P27" s="15">
        <f t="shared" si="17"/>
        <v>0</v>
      </c>
      <c r="Q27" s="4"/>
    </row>
    <row r="28" spans="1:17" x14ac:dyDescent="0.2">
      <c r="A28" s="1"/>
      <c r="B28" s="22">
        <v>0</v>
      </c>
      <c r="C28" s="23">
        <v>0</v>
      </c>
      <c r="D28" s="9"/>
      <c r="E28" s="9"/>
      <c r="F28" s="9"/>
      <c r="G28" s="9"/>
      <c r="H28" s="9"/>
      <c r="I28" s="9"/>
      <c r="J28" s="10">
        <f t="shared" si="11"/>
        <v>0</v>
      </c>
      <c r="K28" s="10">
        <f t="shared" si="12"/>
        <v>0</v>
      </c>
      <c r="L28" s="10">
        <f t="shared" si="13"/>
        <v>0</v>
      </c>
      <c r="M28" s="11">
        <f t="shared" si="14"/>
        <v>0</v>
      </c>
      <c r="N28" s="11">
        <f t="shared" si="15"/>
        <v>0</v>
      </c>
      <c r="O28" s="11" t="str">
        <f t="shared" si="16"/>
        <v>/Pound</v>
      </c>
      <c r="P28" s="16">
        <f t="shared" si="17"/>
        <v>0</v>
      </c>
      <c r="Q28" s="4"/>
    </row>
    <row r="29" spans="1:17" x14ac:dyDescent="0.2">
      <c r="A29" s="1"/>
      <c r="B29" s="24">
        <v>0</v>
      </c>
      <c r="C29" s="24">
        <v>0</v>
      </c>
      <c r="D29" s="7"/>
      <c r="E29" s="7"/>
      <c r="F29" s="7"/>
      <c r="G29" s="7"/>
      <c r="H29" s="7"/>
      <c r="I29" s="7"/>
      <c r="J29" s="7">
        <f t="shared" si="11"/>
        <v>0</v>
      </c>
      <c r="K29" s="7">
        <f t="shared" si="12"/>
        <v>0</v>
      </c>
      <c r="L29" s="7">
        <f t="shared" si="13"/>
        <v>0</v>
      </c>
      <c r="M29" s="6">
        <f t="shared" si="14"/>
        <v>0</v>
      </c>
      <c r="N29" s="6">
        <f t="shared" si="15"/>
        <v>0</v>
      </c>
      <c r="O29" s="14" t="str">
        <f t="shared" si="16"/>
        <v>/Pound</v>
      </c>
      <c r="P29" s="15">
        <f t="shared" si="17"/>
        <v>0</v>
      </c>
      <c r="Q29" s="4"/>
    </row>
    <row r="30" spans="1:17" x14ac:dyDescent="0.2">
      <c r="A30" s="1"/>
      <c r="B30" s="22">
        <v>0</v>
      </c>
      <c r="C30" s="23">
        <v>0</v>
      </c>
      <c r="D30" s="9"/>
      <c r="E30" s="9"/>
      <c r="F30" s="9"/>
      <c r="G30" s="9"/>
      <c r="H30" s="9"/>
      <c r="I30" s="9"/>
      <c r="J30" s="10">
        <f t="shared" si="11"/>
        <v>0</v>
      </c>
      <c r="K30" s="10">
        <f t="shared" si="12"/>
        <v>0</v>
      </c>
      <c r="L30" s="10">
        <f t="shared" si="13"/>
        <v>0</v>
      </c>
      <c r="M30" s="11">
        <f t="shared" si="14"/>
        <v>0</v>
      </c>
      <c r="N30" s="11">
        <f t="shared" si="15"/>
        <v>0</v>
      </c>
      <c r="O30" s="11" t="str">
        <f t="shared" si="16"/>
        <v>/Pound</v>
      </c>
      <c r="P30" s="16">
        <f t="shared" si="17"/>
        <v>0</v>
      </c>
      <c r="Q30" s="4"/>
    </row>
    <row r="31" spans="1:17" x14ac:dyDescent="0.2">
      <c r="A31" s="1"/>
      <c r="B31" s="24">
        <v>0</v>
      </c>
      <c r="C31" s="24">
        <v>0</v>
      </c>
      <c r="D31" s="7"/>
      <c r="E31" s="7"/>
      <c r="F31" s="7"/>
      <c r="G31" s="7"/>
      <c r="H31" s="7"/>
      <c r="I31" s="7"/>
      <c r="J31" s="7">
        <f t="shared" si="11"/>
        <v>0</v>
      </c>
      <c r="K31" s="7">
        <f t="shared" si="12"/>
        <v>0</v>
      </c>
      <c r="L31" s="7">
        <f t="shared" si="13"/>
        <v>0</v>
      </c>
      <c r="M31" s="6">
        <f t="shared" si="14"/>
        <v>0</v>
      </c>
      <c r="N31" s="6">
        <f t="shared" si="15"/>
        <v>0</v>
      </c>
      <c r="O31" s="14" t="str">
        <f t="shared" si="16"/>
        <v>/Pound</v>
      </c>
      <c r="P31" s="15">
        <f t="shared" si="17"/>
        <v>0</v>
      </c>
      <c r="Q31" s="4"/>
    </row>
    <row r="32" spans="1:17" x14ac:dyDescent="0.2">
      <c r="A32" s="1"/>
      <c r="B32" s="22">
        <v>0</v>
      </c>
      <c r="C32" s="23">
        <v>0</v>
      </c>
      <c r="D32" s="9"/>
      <c r="E32" s="9"/>
      <c r="F32" s="9"/>
      <c r="G32" s="12"/>
      <c r="H32" s="9"/>
      <c r="I32" s="9"/>
      <c r="J32" s="10">
        <f t="shared" si="11"/>
        <v>0</v>
      </c>
      <c r="K32" s="10">
        <f t="shared" si="12"/>
        <v>0</v>
      </c>
      <c r="L32" s="10">
        <f t="shared" si="13"/>
        <v>0</v>
      </c>
      <c r="M32" s="11">
        <f t="shared" si="14"/>
        <v>0</v>
      </c>
      <c r="N32" s="11">
        <f t="shared" si="15"/>
        <v>0</v>
      </c>
      <c r="O32" s="11" t="str">
        <f t="shared" si="16"/>
        <v>/Pound</v>
      </c>
      <c r="P32" s="16">
        <f t="shared" si="17"/>
        <v>0</v>
      </c>
      <c r="Q32" s="4"/>
    </row>
    <row r="33" spans="1:17" x14ac:dyDescent="0.2">
      <c r="A33" s="1"/>
      <c r="B33" s="24">
        <v>0</v>
      </c>
      <c r="C33" s="24">
        <v>0</v>
      </c>
      <c r="D33" s="7"/>
      <c r="E33" s="7"/>
      <c r="F33" s="7"/>
      <c r="G33" s="7"/>
      <c r="H33" s="7"/>
      <c r="I33" s="7"/>
      <c r="J33" s="7">
        <f t="shared" si="11"/>
        <v>0</v>
      </c>
      <c r="K33" s="7">
        <f t="shared" si="12"/>
        <v>0</v>
      </c>
      <c r="L33" s="7">
        <f t="shared" si="13"/>
        <v>0</v>
      </c>
      <c r="M33" s="6">
        <f t="shared" si="14"/>
        <v>0</v>
      </c>
      <c r="N33" s="6">
        <f t="shared" si="15"/>
        <v>0</v>
      </c>
      <c r="O33" s="14" t="str">
        <f t="shared" si="16"/>
        <v>/Pound</v>
      </c>
      <c r="P33" s="15">
        <f t="shared" si="17"/>
        <v>0</v>
      </c>
      <c r="Q33" s="4"/>
    </row>
    <row r="34" spans="1:17" x14ac:dyDescent="0.2">
      <c r="A34" s="1"/>
      <c r="B34" s="22">
        <v>0</v>
      </c>
      <c r="C34" s="23">
        <v>0</v>
      </c>
      <c r="D34" s="9"/>
      <c r="E34" s="9"/>
      <c r="F34" s="9"/>
      <c r="G34" s="9"/>
      <c r="H34" s="9"/>
      <c r="I34" s="9"/>
      <c r="J34" s="10">
        <f t="shared" si="11"/>
        <v>0</v>
      </c>
      <c r="K34" s="10">
        <f t="shared" si="12"/>
        <v>0</v>
      </c>
      <c r="L34" s="10">
        <f t="shared" si="13"/>
        <v>0</v>
      </c>
      <c r="M34" s="11">
        <f t="shared" si="14"/>
        <v>0</v>
      </c>
      <c r="N34" s="11">
        <f t="shared" si="15"/>
        <v>0</v>
      </c>
      <c r="O34" s="11" t="str">
        <f t="shared" si="16"/>
        <v>/Pound</v>
      </c>
      <c r="P34" s="16">
        <f t="shared" si="17"/>
        <v>0</v>
      </c>
      <c r="Q34" s="4"/>
    </row>
    <row r="35" spans="1:17" x14ac:dyDescent="0.2">
      <c r="A35" s="1"/>
      <c r="B35" s="24">
        <v>0</v>
      </c>
      <c r="C35" s="24">
        <v>0</v>
      </c>
      <c r="D35" s="7"/>
      <c r="E35" s="7"/>
      <c r="F35" s="7"/>
      <c r="G35" s="7"/>
      <c r="H35" s="7"/>
      <c r="I35" s="7"/>
      <c r="J35" s="7">
        <f t="shared" si="11"/>
        <v>0</v>
      </c>
      <c r="K35" s="7">
        <f t="shared" si="12"/>
        <v>0</v>
      </c>
      <c r="L35" s="7">
        <f t="shared" si="13"/>
        <v>0</v>
      </c>
      <c r="M35" s="6">
        <f t="shared" si="14"/>
        <v>0</v>
      </c>
      <c r="N35" s="6">
        <f t="shared" si="15"/>
        <v>0</v>
      </c>
      <c r="O35" s="14" t="str">
        <f t="shared" si="16"/>
        <v>/Pound</v>
      </c>
      <c r="P35" s="15">
        <f t="shared" si="17"/>
        <v>0</v>
      </c>
      <c r="Q35" s="4"/>
    </row>
    <row r="36" spans="1:17" x14ac:dyDescent="0.2">
      <c r="A36" s="1"/>
      <c r="B36" s="22">
        <v>0</v>
      </c>
      <c r="C36" s="23">
        <v>0</v>
      </c>
      <c r="D36" s="9"/>
      <c r="E36" s="9"/>
      <c r="F36" s="9"/>
      <c r="G36" s="9"/>
      <c r="H36" s="9"/>
      <c r="I36" s="9"/>
      <c r="J36" s="10">
        <f t="shared" si="11"/>
        <v>0</v>
      </c>
      <c r="K36" s="10">
        <f t="shared" si="12"/>
        <v>0</v>
      </c>
      <c r="L36" s="10">
        <f t="shared" si="13"/>
        <v>0</v>
      </c>
      <c r="M36" s="11">
        <f t="shared" si="14"/>
        <v>0</v>
      </c>
      <c r="N36" s="11">
        <f t="shared" si="15"/>
        <v>0</v>
      </c>
      <c r="O36" s="11" t="str">
        <f t="shared" si="16"/>
        <v>/Pound</v>
      </c>
      <c r="P36" s="16">
        <f t="shared" si="17"/>
        <v>0</v>
      </c>
      <c r="Q36" s="4"/>
    </row>
    <row r="37" spans="1:17" x14ac:dyDescent="0.2">
      <c r="A37" s="1"/>
      <c r="B37" s="24">
        <v>0</v>
      </c>
      <c r="C37" s="24">
        <v>0</v>
      </c>
      <c r="D37" s="7"/>
      <c r="E37" s="7"/>
      <c r="F37" s="7"/>
      <c r="G37" s="7"/>
      <c r="H37" s="7"/>
      <c r="I37" s="7"/>
      <c r="J37" s="7">
        <f t="shared" si="11"/>
        <v>0</v>
      </c>
      <c r="K37" s="7">
        <f t="shared" si="12"/>
        <v>0</v>
      </c>
      <c r="L37" s="7">
        <f t="shared" si="13"/>
        <v>0</v>
      </c>
      <c r="M37" s="6">
        <f t="shared" si="14"/>
        <v>0</v>
      </c>
      <c r="N37" s="6">
        <f t="shared" si="15"/>
        <v>0</v>
      </c>
      <c r="O37" s="14" t="str">
        <f t="shared" si="16"/>
        <v>/Pound</v>
      </c>
      <c r="P37" s="15">
        <f t="shared" si="17"/>
        <v>0</v>
      </c>
      <c r="Q37" s="4"/>
    </row>
    <row r="38" spans="1:17" x14ac:dyDescent="0.2">
      <c r="A38" s="1"/>
      <c r="B38" s="22">
        <v>0</v>
      </c>
      <c r="C38" s="23">
        <v>0</v>
      </c>
      <c r="D38" s="9"/>
      <c r="E38" s="9"/>
      <c r="F38" s="9"/>
      <c r="G38" s="9"/>
      <c r="H38" s="9"/>
      <c r="I38" s="9"/>
      <c r="J38" s="10">
        <f t="shared" si="11"/>
        <v>0</v>
      </c>
      <c r="K38" s="10">
        <f t="shared" si="12"/>
        <v>0</v>
      </c>
      <c r="L38" s="10">
        <f t="shared" si="13"/>
        <v>0</v>
      </c>
      <c r="M38" s="11">
        <f t="shared" si="14"/>
        <v>0</v>
      </c>
      <c r="N38" s="11">
        <f t="shared" si="15"/>
        <v>0</v>
      </c>
      <c r="O38" s="11" t="str">
        <f t="shared" si="16"/>
        <v>/Pound</v>
      </c>
      <c r="P38" s="16">
        <f t="shared" si="17"/>
        <v>0</v>
      </c>
      <c r="Q38" s="4"/>
    </row>
    <row r="39" spans="1:17" x14ac:dyDescent="0.2">
      <c r="A39" s="1"/>
      <c r="B39" s="24">
        <v>0</v>
      </c>
      <c r="C39" s="24">
        <v>0</v>
      </c>
      <c r="D39" s="7"/>
      <c r="E39" s="7"/>
      <c r="F39" s="7"/>
      <c r="G39" s="7"/>
      <c r="H39" s="7"/>
      <c r="I39" s="7"/>
      <c r="J39" s="7">
        <f t="shared" si="11"/>
        <v>0</v>
      </c>
      <c r="K39" s="7">
        <f t="shared" si="12"/>
        <v>0</v>
      </c>
      <c r="L39" s="7">
        <f t="shared" si="13"/>
        <v>0</v>
      </c>
      <c r="M39" s="6">
        <f t="shared" si="14"/>
        <v>0</v>
      </c>
      <c r="N39" s="6">
        <f t="shared" si="15"/>
        <v>0</v>
      </c>
      <c r="O39" s="14" t="str">
        <f t="shared" si="16"/>
        <v>/Pound</v>
      </c>
      <c r="P39" s="15">
        <f t="shared" si="17"/>
        <v>0</v>
      </c>
      <c r="Q39" s="4"/>
    </row>
    <row r="40" spans="1:17" x14ac:dyDescent="0.2">
      <c r="A40" s="4"/>
      <c r="B40" s="5"/>
      <c r="C40" s="5"/>
      <c r="D40" s="4"/>
      <c r="E40" s="4"/>
      <c r="F40" s="4"/>
      <c r="G40" s="4"/>
      <c r="H40" s="4"/>
      <c r="I40" s="4"/>
      <c r="J40" s="4"/>
      <c r="K40" s="4"/>
      <c r="L40" s="4"/>
      <c r="M40" s="4"/>
      <c r="N40" s="4"/>
      <c r="O40" s="4"/>
      <c r="P40" s="4"/>
      <c r="Q40" s="4"/>
    </row>
    <row r="42" spans="1:17" ht="15" x14ac:dyDescent="0.25">
      <c r="A42" s="38" t="s">
        <v>77</v>
      </c>
    </row>
    <row r="43" spans="1:17" x14ac:dyDescent="0.2">
      <c r="A43" s="45" t="s">
        <v>84</v>
      </c>
      <c r="B43" s="45"/>
      <c r="C43" s="45"/>
      <c r="D43" s="45"/>
      <c r="E43" s="45"/>
      <c r="F43" s="45"/>
      <c r="G43" s="45"/>
      <c r="H43" s="45"/>
      <c r="I43" s="45"/>
    </row>
    <row r="44" spans="1:17" x14ac:dyDescent="0.2">
      <c r="A44" s="45"/>
      <c r="B44" s="45"/>
      <c r="C44" s="45"/>
      <c r="D44" s="45"/>
      <c r="E44" s="45"/>
      <c r="F44" s="45"/>
      <c r="G44" s="45"/>
      <c r="H44" s="45"/>
      <c r="I44" s="45"/>
    </row>
    <row r="45" spans="1:17" x14ac:dyDescent="0.2">
      <c r="A45" s="45"/>
      <c r="B45" s="45"/>
      <c r="C45" s="45"/>
      <c r="D45" s="45"/>
      <c r="E45" s="45"/>
      <c r="F45" s="45"/>
      <c r="G45" s="45"/>
      <c r="H45" s="45"/>
      <c r="I45" s="45"/>
    </row>
    <row r="46" spans="1:17" x14ac:dyDescent="0.2">
      <c r="A46" s="45"/>
      <c r="B46" s="45"/>
      <c r="C46" s="45"/>
      <c r="D46" s="45"/>
      <c r="E46" s="45"/>
      <c r="F46" s="45"/>
      <c r="G46" s="45"/>
      <c r="H46" s="45"/>
      <c r="I46" s="45"/>
    </row>
    <row r="47" spans="1:17" x14ac:dyDescent="0.2">
      <c r="A47" s="45"/>
      <c r="B47" s="45"/>
      <c r="C47" s="45"/>
      <c r="D47" s="45"/>
      <c r="E47" s="45"/>
      <c r="F47" s="45"/>
      <c r="G47" s="45"/>
      <c r="H47" s="45"/>
      <c r="I47" s="45"/>
    </row>
    <row r="48" spans="1:17" ht="15" x14ac:dyDescent="0.25">
      <c r="A48" s="38" t="s">
        <v>82</v>
      </c>
    </row>
    <row r="49" spans="1:9" x14ac:dyDescent="0.2">
      <c r="A49" s="46" t="s">
        <v>83</v>
      </c>
      <c r="B49" s="46"/>
      <c r="C49" s="46"/>
      <c r="D49" s="46"/>
      <c r="E49" s="46"/>
      <c r="F49" s="46"/>
      <c r="G49" s="46"/>
      <c r="H49" s="46"/>
      <c r="I49" s="46"/>
    </row>
    <row r="50" spans="1:9" x14ac:dyDescent="0.2">
      <c r="A50" s="46"/>
      <c r="B50" s="46"/>
      <c r="C50" s="46"/>
      <c r="D50" s="46"/>
      <c r="E50" s="46"/>
      <c r="F50" s="46"/>
      <c r="G50" s="46"/>
      <c r="H50" s="46"/>
      <c r="I50" s="46"/>
    </row>
  </sheetData>
  <sheetProtection password="C807" sheet="1" objects="1" scenarios="1"/>
  <protectedRanges>
    <protectedRange sqref="A10:I39" name="Product"/>
  </protectedRanges>
  <mergeCells count="3">
    <mergeCell ref="A4:Q4"/>
    <mergeCell ref="A43:I47"/>
    <mergeCell ref="A49:I50"/>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0"/>
  <sheetViews>
    <sheetView topLeftCell="A4" zoomScale="80" zoomScaleNormal="80" workbookViewId="0">
      <selection activeCell="A4" sqref="A4:Q4"/>
    </sheetView>
  </sheetViews>
  <sheetFormatPr defaultColWidth="8.875" defaultRowHeight="14.25" x14ac:dyDescent="0.2"/>
  <cols>
    <col min="1" max="1" width="30.625" customWidth="1"/>
    <col min="2" max="2" width="20.125" bestFit="1" customWidth="1"/>
    <col min="3" max="3" width="16.625" bestFit="1" customWidth="1"/>
    <col min="4" max="4" width="10.625" customWidth="1"/>
    <col min="5" max="5" width="25.5" bestFit="1" customWidth="1"/>
    <col min="6" max="6" width="18" bestFit="1" customWidth="1"/>
    <col min="7" max="7" width="10.5" bestFit="1" customWidth="1"/>
    <col min="8" max="8" width="16.125" bestFit="1" customWidth="1"/>
    <col min="9" max="10" width="15.125" bestFit="1" customWidth="1"/>
    <col min="11" max="11" width="16.875" bestFit="1" customWidth="1"/>
    <col min="12" max="12" width="21.375" bestFit="1" customWidth="1"/>
    <col min="13" max="13" width="13.125" bestFit="1" customWidth="1"/>
    <col min="14" max="14" width="7.125" bestFit="1" customWidth="1"/>
    <col min="15" max="15" width="11.625" bestFit="1" customWidth="1"/>
    <col min="16" max="16" width="13" bestFit="1" customWidth="1"/>
  </cols>
  <sheetData>
    <row r="1" spans="1:17" hidden="1" x14ac:dyDescent="0.2">
      <c r="E1" t="s">
        <v>10</v>
      </c>
      <c r="F1" t="s">
        <v>6</v>
      </c>
    </row>
    <row r="2" spans="1:17" hidden="1" x14ac:dyDescent="0.2">
      <c r="E2" t="s">
        <v>3</v>
      </c>
      <c r="F2" t="s">
        <v>6</v>
      </c>
    </row>
    <row r="3" spans="1:17" hidden="1" x14ac:dyDescent="0.2">
      <c r="E3" t="s">
        <v>4</v>
      </c>
      <c r="F3" t="s">
        <v>7</v>
      </c>
    </row>
    <row r="4" spans="1:17" ht="20.25" thickBot="1" x14ac:dyDescent="0.35">
      <c r="A4" s="44" t="s">
        <v>65</v>
      </c>
      <c r="B4" s="44"/>
      <c r="C4" s="44"/>
      <c r="D4" s="44"/>
      <c r="E4" s="44"/>
      <c r="F4" s="44"/>
      <c r="G4" s="44"/>
      <c r="H4" s="44"/>
      <c r="I4" s="44"/>
      <c r="J4" s="44"/>
      <c r="K4" s="44"/>
      <c r="L4" s="44"/>
      <c r="M4" s="44"/>
      <c r="N4" s="44"/>
      <c r="O4" s="44"/>
      <c r="P4" s="44"/>
      <c r="Q4" s="44"/>
    </row>
    <row r="5" spans="1:17" ht="16.5" thickTop="1" thickBot="1" x14ac:dyDescent="0.3">
      <c r="A5" s="3" t="s">
        <v>1</v>
      </c>
      <c r="B5" s="3" t="s">
        <v>15</v>
      </c>
      <c r="C5" s="3" t="s">
        <v>14</v>
      </c>
      <c r="D5" s="3" t="s">
        <v>0</v>
      </c>
      <c r="E5" s="3" t="s">
        <v>5</v>
      </c>
      <c r="F5" s="3" t="s">
        <v>8</v>
      </c>
      <c r="G5" s="3" t="s">
        <v>2</v>
      </c>
      <c r="H5" s="3" t="s">
        <v>11</v>
      </c>
      <c r="I5" s="3" t="s">
        <v>12</v>
      </c>
      <c r="J5" s="3" t="s">
        <v>13</v>
      </c>
      <c r="K5" s="3" t="s">
        <v>9</v>
      </c>
      <c r="L5" s="3" t="s">
        <v>23</v>
      </c>
      <c r="M5" s="3" t="s">
        <v>19</v>
      </c>
      <c r="N5" s="3" t="s">
        <v>17</v>
      </c>
      <c r="O5" s="3" t="s">
        <v>18</v>
      </c>
      <c r="P5" s="3" t="s">
        <v>16</v>
      </c>
      <c r="Q5" s="4"/>
    </row>
    <row r="6" spans="1:17" x14ac:dyDescent="0.2">
      <c r="A6" s="17" t="s">
        <v>20</v>
      </c>
      <c r="B6" s="18">
        <v>0.75</v>
      </c>
      <c r="C6" s="18">
        <v>1</v>
      </c>
      <c r="D6" s="17">
        <v>0.5</v>
      </c>
      <c r="E6" s="17" t="s">
        <v>10</v>
      </c>
      <c r="F6" s="17" t="s">
        <v>6</v>
      </c>
      <c r="G6" s="17">
        <v>36</v>
      </c>
      <c r="H6" s="17">
        <v>96</v>
      </c>
      <c r="I6" s="17">
        <v>20</v>
      </c>
      <c r="J6" s="17">
        <f t="shared" ref="J6" si="0">IF(F6="Ice", H6*I6,G6*H6*I6)</f>
        <v>69120</v>
      </c>
      <c r="K6" s="17">
        <f t="shared" ref="K6" si="1">IF(E6="liters",D6/1,(D6/128)*3.7854)</f>
        <v>0.5</v>
      </c>
      <c r="L6" s="17">
        <f t="shared" ref="L6" si="2">IF(F6="Ice",J6*D6,J6*K6)</f>
        <v>34560</v>
      </c>
      <c r="M6" s="18">
        <f t="shared" ref="M6:M39" si="3">L6*N6</f>
        <v>51840</v>
      </c>
      <c r="N6" s="18">
        <f t="shared" ref="N6" si="4">IF(J6=0,0,(B6/(L6/J6)))</f>
        <v>1.5</v>
      </c>
      <c r="O6" s="18" t="str">
        <f t="shared" ref="O6" si="5">IF(F6="Water","/Liter","/Pound")</f>
        <v>/Liter</v>
      </c>
      <c r="P6" s="19">
        <f t="shared" ref="P6" si="6">IF(A6="",0,1-B6/C6)</f>
        <v>0.25</v>
      </c>
      <c r="Q6" s="4"/>
    </row>
    <row r="7" spans="1:17" x14ac:dyDescent="0.2">
      <c r="A7" s="17" t="s">
        <v>21</v>
      </c>
      <c r="B7" s="18">
        <v>0.65</v>
      </c>
      <c r="C7" s="18">
        <v>1.5</v>
      </c>
      <c r="D7" s="17">
        <v>8</v>
      </c>
      <c r="E7" s="17" t="s">
        <v>4</v>
      </c>
      <c r="F7" s="17" t="s">
        <v>7</v>
      </c>
      <c r="G7" s="17">
        <v>0</v>
      </c>
      <c r="H7" s="17">
        <v>76</v>
      </c>
      <c r="I7" s="17">
        <v>20</v>
      </c>
      <c r="J7" s="17">
        <f t="shared" ref="J7:J8" si="7">IF(F7="Ice", H7*I7,G7*H7*I7)</f>
        <v>1520</v>
      </c>
      <c r="K7" s="17">
        <f t="shared" ref="K7:K8" si="8">IF(E7="liters",D7/1,(D7/128)*3.7854)</f>
        <v>0.23658750000000001</v>
      </c>
      <c r="L7" s="17">
        <f t="shared" ref="L7:L8" si="9">IF(F7="Ice",J7*D7,J7*K7)</f>
        <v>12160</v>
      </c>
      <c r="M7" s="18">
        <f t="shared" si="3"/>
        <v>988</v>
      </c>
      <c r="N7" s="18">
        <f t="shared" ref="N7:N8" si="10">IF(J7=0,0,(B7/(L7/J7)))</f>
        <v>8.1250000000000003E-2</v>
      </c>
      <c r="O7" s="18" t="str">
        <f t="shared" ref="O7:O8" si="11">IF(F7="Water","/Liter","/Pound")</f>
        <v>/Pound</v>
      </c>
      <c r="P7" s="19">
        <f t="shared" ref="P7:P8" si="12">IF(A7="",0,1-B7/C7)</f>
        <v>0.56666666666666665</v>
      </c>
      <c r="Q7" s="4"/>
    </row>
    <row r="8" spans="1:17" x14ac:dyDescent="0.2">
      <c r="A8" s="20" t="s">
        <v>22</v>
      </c>
      <c r="B8" s="18">
        <v>0.75</v>
      </c>
      <c r="C8" s="18">
        <v>1</v>
      </c>
      <c r="D8" s="17">
        <v>24</v>
      </c>
      <c r="E8" s="20" t="s">
        <v>3</v>
      </c>
      <c r="F8" s="20" t="s">
        <v>6</v>
      </c>
      <c r="G8" s="17">
        <v>72</v>
      </c>
      <c r="H8" s="17">
        <v>78</v>
      </c>
      <c r="I8" s="17">
        <v>20</v>
      </c>
      <c r="J8" s="17">
        <f t="shared" si="7"/>
        <v>112320</v>
      </c>
      <c r="K8" s="17">
        <f t="shared" si="8"/>
        <v>0.70976250000000007</v>
      </c>
      <c r="L8" s="17">
        <f t="shared" si="9"/>
        <v>79720.524000000005</v>
      </c>
      <c r="M8" s="18">
        <f t="shared" si="3"/>
        <v>84240</v>
      </c>
      <c r="N8" s="18">
        <f t="shared" si="10"/>
        <v>1.0566914989168912</v>
      </c>
      <c r="O8" s="18" t="str">
        <f t="shared" si="11"/>
        <v>/Liter</v>
      </c>
      <c r="P8" s="19">
        <f t="shared" si="12"/>
        <v>0.25</v>
      </c>
      <c r="Q8" s="4"/>
    </row>
    <row r="9" spans="1:17" ht="15.75" thickBot="1" x14ac:dyDescent="0.3">
      <c r="A9" s="3" t="s">
        <v>1</v>
      </c>
      <c r="B9" s="3" t="s">
        <v>15</v>
      </c>
      <c r="C9" s="3" t="s">
        <v>14</v>
      </c>
      <c r="D9" s="3" t="s">
        <v>0</v>
      </c>
      <c r="E9" s="3" t="s">
        <v>5</v>
      </c>
      <c r="F9" s="3" t="s">
        <v>8</v>
      </c>
      <c r="G9" s="3" t="s">
        <v>2</v>
      </c>
      <c r="H9" s="3" t="s">
        <v>11</v>
      </c>
      <c r="I9" s="3" t="s">
        <v>12</v>
      </c>
      <c r="J9" s="3" t="s">
        <v>13</v>
      </c>
      <c r="K9" s="3" t="s">
        <v>9</v>
      </c>
      <c r="L9" s="3" t="s">
        <v>23</v>
      </c>
      <c r="M9" s="3" t="s">
        <v>19</v>
      </c>
      <c r="N9" s="3" t="s">
        <v>17</v>
      </c>
      <c r="O9" s="3" t="s">
        <v>18</v>
      </c>
      <c r="P9" s="3" t="s">
        <v>16</v>
      </c>
      <c r="Q9" s="4"/>
    </row>
    <row r="10" spans="1:17" x14ac:dyDescent="0.2">
      <c r="A10" s="1" t="s">
        <v>102</v>
      </c>
      <c r="B10" s="8">
        <v>0.52</v>
      </c>
      <c r="C10" s="13">
        <v>0.82</v>
      </c>
      <c r="D10" s="9">
        <v>0.5</v>
      </c>
      <c r="E10" s="12" t="s">
        <v>10</v>
      </c>
      <c r="F10" s="12" t="s">
        <v>6</v>
      </c>
      <c r="G10" s="9">
        <v>24</v>
      </c>
      <c r="H10" s="9">
        <v>72</v>
      </c>
      <c r="I10" s="9">
        <v>21</v>
      </c>
      <c r="J10" s="10">
        <f t="shared" ref="J10:J39" si="13">IF(F10="Ice", H10*I10,G10*H10*I10)</f>
        <v>36288</v>
      </c>
      <c r="K10" s="10">
        <f t="shared" ref="K10:K39" si="14">IF(E10="liters",D10/1,(D10/128)*3.7854)</f>
        <v>0.5</v>
      </c>
      <c r="L10" s="10">
        <f t="shared" ref="L10:L39" si="15">IF(F10="Ice",J10*D10,J10*K10)</f>
        <v>18144</v>
      </c>
      <c r="M10" s="11">
        <f>L10*B10</f>
        <v>9434.880000000001</v>
      </c>
      <c r="N10" s="11">
        <f>IF(J10=0,0,(B10/(L10/J10)))/2</f>
        <v>0.52</v>
      </c>
      <c r="O10" s="11" t="str">
        <f t="shared" ref="O10:O39" si="16">IF(F10="Water","/Liter","/Pound")</f>
        <v>/Liter</v>
      </c>
      <c r="P10" s="16">
        <f t="shared" ref="P10:P39" si="17">IF(A10="",0,1-B10/C10)</f>
        <v>0.36585365853658536</v>
      </c>
      <c r="Q10" s="4"/>
    </row>
    <row r="11" spans="1:17" x14ac:dyDescent="0.2">
      <c r="A11" s="1" t="s">
        <v>103</v>
      </c>
      <c r="B11" s="6">
        <v>2.9</v>
      </c>
      <c r="C11" s="6">
        <v>5.4</v>
      </c>
      <c r="D11" s="7">
        <v>10</v>
      </c>
      <c r="E11" s="7" t="s">
        <v>4</v>
      </c>
      <c r="F11" s="7" t="s">
        <v>7</v>
      </c>
      <c r="G11" s="7">
        <v>0</v>
      </c>
      <c r="H11" s="7">
        <v>210</v>
      </c>
      <c r="I11" s="7">
        <v>19</v>
      </c>
      <c r="J11" s="7">
        <f t="shared" si="13"/>
        <v>3990</v>
      </c>
      <c r="K11" s="7">
        <f t="shared" si="14"/>
        <v>0.29573437499999999</v>
      </c>
      <c r="L11" s="7">
        <f t="shared" si="15"/>
        <v>39900</v>
      </c>
      <c r="M11" s="11">
        <f>J11*N11</f>
        <v>11571</v>
      </c>
      <c r="N11" s="6">
        <f>B11</f>
        <v>2.9</v>
      </c>
      <c r="O11" s="14" t="str">
        <f t="shared" si="16"/>
        <v>/Pound</v>
      </c>
      <c r="P11" s="15">
        <f t="shared" si="17"/>
        <v>0.46296296296296302</v>
      </c>
      <c r="Q11" s="4"/>
    </row>
    <row r="12" spans="1:17" x14ac:dyDescent="0.2">
      <c r="A12" s="1"/>
      <c r="B12" s="8">
        <v>0</v>
      </c>
      <c r="C12" s="13">
        <v>0</v>
      </c>
      <c r="D12" s="9"/>
      <c r="E12" s="12"/>
      <c r="F12" s="9"/>
      <c r="G12" s="9"/>
      <c r="H12" s="9"/>
      <c r="I12" s="12"/>
      <c r="J12" s="10">
        <f t="shared" si="13"/>
        <v>0</v>
      </c>
      <c r="K12" s="10">
        <f t="shared" si="14"/>
        <v>0</v>
      </c>
      <c r="L12" s="10">
        <f t="shared" si="15"/>
        <v>0</v>
      </c>
      <c r="M12" s="11">
        <f t="shared" si="3"/>
        <v>0</v>
      </c>
      <c r="N12" s="11">
        <f t="shared" ref="N12:N39" si="18">IF(J12=0,0,(B12/(L12/J12)))</f>
        <v>0</v>
      </c>
      <c r="O12" s="11" t="str">
        <f t="shared" si="16"/>
        <v>/Pound</v>
      </c>
      <c r="P12" s="16">
        <f t="shared" si="17"/>
        <v>0</v>
      </c>
      <c r="Q12" s="4"/>
    </row>
    <row r="13" spans="1:17" x14ac:dyDescent="0.2">
      <c r="A13" s="1"/>
      <c r="B13" s="6">
        <v>0</v>
      </c>
      <c r="C13" s="6">
        <v>0</v>
      </c>
      <c r="D13" s="7"/>
      <c r="E13" s="7"/>
      <c r="F13" s="7"/>
      <c r="G13" s="7"/>
      <c r="H13" s="7"/>
      <c r="I13" s="7"/>
      <c r="J13" s="7">
        <f t="shared" si="13"/>
        <v>0</v>
      </c>
      <c r="K13" s="7">
        <f t="shared" si="14"/>
        <v>0</v>
      </c>
      <c r="L13" s="7">
        <f t="shared" si="15"/>
        <v>0</v>
      </c>
      <c r="M13" s="6">
        <f t="shared" si="3"/>
        <v>0</v>
      </c>
      <c r="N13" s="6">
        <f t="shared" si="18"/>
        <v>0</v>
      </c>
      <c r="O13" s="14" t="str">
        <f t="shared" si="16"/>
        <v>/Pound</v>
      </c>
      <c r="P13" s="15">
        <f t="shared" si="17"/>
        <v>0</v>
      </c>
      <c r="Q13" s="4"/>
    </row>
    <row r="14" spans="1:17" x14ac:dyDescent="0.2">
      <c r="A14" s="1"/>
      <c r="B14" s="8">
        <v>0</v>
      </c>
      <c r="C14" s="13">
        <v>0</v>
      </c>
      <c r="D14" s="9"/>
      <c r="E14" s="9"/>
      <c r="F14" s="9"/>
      <c r="G14" s="9"/>
      <c r="H14" s="9"/>
      <c r="I14" s="9"/>
      <c r="J14" s="10">
        <f t="shared" si="13"/>
        <v>0</v>
      </c>
      <c r="K14" s="10">
        <f t="shared" si="14"/>
        <v>0</v>
      </c>
      <c r="L14" s="10">
        <f t="shared" si="15"/>
        <v>0</v>
      </c>
      <c r="M14" s="11">
        <f t="shared" si="3"/>
        <v>0</v>
      </c>
      <c r="N14" s="11">
        <f t="shared" si="18"/>
        <v>0</v>
      </c>
      <c r="O14" s="11" t="str">
        <f t="shared" si="16"/>
        <v>/Pound</v>
      </c>
      <c r="P14" s="16">
        <f t="shared" si="17"/>
        <v>0</v>
      </c>
      <c r="Q14" s="4"/>
    </row>
    <row r="15" spans="1:17" x14ac:dyDescent="0.2">
      <c r="A15" s="1"/>
      <c r="B15" s="6">
        <v>0</v>
      </c>
      <c r="C15" s="6">
        <v>0</v>
      </c>
      <c r="D15" s="7"/>
      <c r="E15" s="7"/>
      <c r="F15" s="7"/>
      <c r="G15" s="7"/>
      <c r="H15" s="7"/>
      <c r="I15" s="7"/>
      <c r="J15" s="7">
        <f t="shared" si="13"/>
        <v>0</v>
      </c>
      <c r="K15" s="7">
        <f t="shared" si="14"/>
        <v>0</v>
      </c>
      <c r="L15" s="7">
        <f t="shared" si="15"/>
        <v>0</v>
      </c>
      <c r="M15" s="6">
        <f t="shared" si="3"/>
        <v>0</v>
      </c>
      <c r="N15" s="6">
        <f t="shared" si="18"/>
        <v>0</v>
      </c>
      <c r="O15" s="14" t="str">
        <f t="shared" si="16"/>
        <v>/Pound</v>
      </c>
      <c r="P15" s="15">
        <f t="shared" si="17"/>
        <v>0</v>
      </c>
      <c r="Q15" s="4"/>
    </row>
    <row r="16" spans="1:17" x14ac:dyDescent="0.2">
      <c r="A16" s="1"/>
      <c r="B16" s="8">
        <v>0</v>
      </c>
      <c r="C16" s="13">
        <v>0</v>
      </c>
      <c r="D16" s="9"/>
      <c r="E16" s="9"/>
      <c r="F16" s="9"/>
      <c r="G16" s="9"/>
      <c r="H16" s="9"/>
      <c r="I16" s="9"/>
      <c r="J16" s="10">
        <f t="shared" si="13"/>
        <v>0</v>
      </c>
      <c r="K16" s="10">
        <f t="shared" si="14"/>
        <v>0</v>
      </c>
      <c r="L16" s="10">
        <f t="shared" si="15"/>
        <v>0</v>
      </c>
      <c r="M16" s="11">
        <f t="shared" si="3"/>
        <v>0</v>
      </c>
      <c r="N16" s="11">
        <f t="shared" si="18"/>
        <v>0</v>
      </c>
      <c r="O16" s="11" t="str">
        <f t="shared" si="16"/>
        <v>/Pound</v>
      </c>
      <c r="P16" s="16">
        <f t="shared" si="17"/>
        <v>0</v>
      </c>
      <c r="Q16" s="4"/>
    </row>
    <row r="17" spans="1:17" x14ac:dyDescent="0.2">
      <c r="A17" s="1"/>
      <c r="B17" s="6">
        <v>0</v>
      </c>
      <c r="C17" s="6">
        <v>0</v>
      </c>
      <c r="D17" s="7"/>
      <c r="E17" s="7"/>
      <c r="F17" s="7"/>
      <c r="G17" s="7"/>
      <c r="H17" s="7"/>
      <c r="I17" s="7"/>
      <c r="J17" s="7">
        <f t="shared" si="13"/>
        <v>0</v>
      </c>
      <c r="K17" s="7">
        <f t="shared" si="14"/>
        <v>0</v>
      </c>
      <c r="L17" s="7">
        <f t="shared" si="15"/>
        <v>0</v>
      </c>
      <c r="M17" s="6">
        <f t="shared" si="3"/>
        <v>0</v>
      </c>
      <c r="N17" s="6">
        <f t="shared" si="18"/>
        <v>0</v>
      </c>
      <c r="O17" s="14" t="str">
        <f t="shared" si="16"/>
        <v>/Pound</v>
      </c>
      <c r="P17" s="15">
        <f t="shared" si="17"/>
        <v>0</v>
      </c>
      <c r="Q17" s="4"/>
    </row>
    <row r="18" spans="1:17" x14ac:dyDescent="0.2">
      <c r="A18" s="1"/>
      <c r="B18" s="8">
        <v>0</v>
      </c>
      <c r="C18" s="13">
        <v>0</v>
      </c>
      <c r="D18" s="9"/>
      <c r="E18" s="9"/>
      <c r="F18" s="9"/>
      <c r="G18" s="9"/>
      <c r="H18" s="9"/>
      <c r="I18" s="9"/>
      <c r="J18" s="10">
        <f t="shared" si="13"/>
        <v>0</v>
      </c>
      <c r="K18" s="10">
        <f t="shared" si="14"/>
        <v>0</v>
      </c>
      <c r="L18" s="10">
        <f t="shared" si="15"/>
        <v>0</v>
      </c>
      <c r="M18" s="11">
        <f t="shared" si="3"/>
        <v>0</v>
      </c>
      <c r="N18" s="11">
        <f t="shared" si="18"/>
        <v>0</v>
      </c>
      <c r="O18" s="11" t="str">
        <f t="shared" si="16"/>
        <v>/Pound</v>
      </c>
      <c r="P18" s="16">
        <f t="shared" si="17"/>
        <v>0</v>
      </c>
      <c r="Q18" s="4"/>
    </row>
    <row r="19" spans="1:17" x14ac:dyDescent="0.2">
      <c r="A19" s="1"/>
      <c r="B19" s="6">
        <v>0</v>
      </c>
      <c r="C19" s="6">
        <v>0</v>
      </c>
      <c r="D19" s="7"/>
      <c r="E19" s="7"/>
      <c r="F19" s="7"/>
      <c r="G19" s="7"/>
      <c r="H19" s="7"/>
      <c r="I19" s="7"/>
      <c r="J19" s="7">
        <f t="shared" si="13"/>
        <v>0</v>
      </c>
      <c r="K19" s="7">
        <f t="shared" si="14"/>
        <v>0</v>
      </c>
      <c r="L19" s="7">
        <f t="shared" si="15"/>
        <v>0</v>
      </c>
      <c r="M19" s="6">
        <f t="shared" si="3"/>
        <v>0</v>
      </c>
      <c r="N19" s="6">
        <f t="shared" si="18"/>
        <v>0</v>
      </c>
      <c r="O19" s="14" t="str">
        <f t="shared" si="16"/>
        <v>/Pound</v>
      </c>
      <c r="P19" s="15">
        <f t="shared" si="17"/>
        <v>0</v>
      </c>
      <c r="Q19" s="4"/>
    </row>
    <row r="20" spans="1:17" x14ac:dyDescent="0.2">
      <c r="A20" s="1"/>
      <c r="B20" s="8">
        <v>0</v>
      </c>
      <c r="C20" s="13">
        <v>0</v>
      </c>
      <c r="D20" s="9"/>
      <c r="E20" s="9"/>
      <c r="F20" s="9"/>
      <c r="G20" s="9"/>
      <c r="H20" s="9"/>
      <c r="I20" s="9"/>
      <c r="J20" s="10">
        <f t="shared" si="13"/>
        <v>0</v>
      </c>
      <c r="K20" s="10">
        <f t="shared" si="14"/>
        <v>0</v>
      </c>
      <c r="L20" s="10">
        <f t="shared" si="15"/>
        <v>0</v>
      </c>
      <c r="M20" s="11">
        <f t="shared" si="3"/>
        <v>0</v>
      </c>
      <c r="N20" s="11">
        <f t="shared" si="18"/>
        <v>0</v>
      </c>
      <c r="O20" s="11" t="str">
        <f t="shared" si="16"/>
        <v>/Pound</v>
      </c>
      <c r="P20" s="16">
        <f t="shared" si="17"/>
        <v>0</v>
      </c>
      <c r="Q20" s="4"/>
    </row>
    <row r="21" spans="1:17" x14ac:dyDescent="0.2">
      <c r="A21" s="1"/>
      <c r="B21" s="6">
        <v>0</v>
      </c>
      <c r="C21" s="6">
        <v>0</v>
      </c>
      <c r="D21" s="7"/>
      <c r="E21" s="7"/>
      <c r="F21" s="7"/>
      <c r="G21" s="7"/>
      <c r="H21" s="7"/>
      <c r="I21" s="7"/>
      <c r="J21" s="7">
        <f t="shared" si="13"/>
        <v>0</v>
      </c>
      <c r="K21" s="7">
        <f t="shared" si="14"/>
        <v>0</v>
      </c>
      <c r="L21" s="7">
        <f t="shared" si="15"/>
        <v>0</v>
      </c>
      <c r="M21" s="6">
        <f t="shared" si="3"/>
        <v>0</v>
      </c>
      <c r="N21" s="6">
        <f t="shared" si="18"/>
        <v>0</v>
      </c>
      <c r="O21" s="14" t="str">
        <f t="shared" si="16"/>
        <v>/Pound</v>
      </c>
      <c r="P21" s="15">
        <f t="shared" si="17"/>
        <v>0</v>
      </c>
      <c r="Q21" s="4"/>
    </row>
    <row r="22" spans="1:17" x14ac:dyDescent="0.2">
      <c r="A22" s="1"/>
      <c r="B22" s="8">
        <v>0</v>
      </c>
      <c r="C22" s="13">
        <v>0</v>
      </c>
      <c r="D22" s="9"/>
      <c r="E22" s="9"/>
      <c r="F22" s="9"/>
      <c r="G22" s="9"/>
      <c r="H22" s="9"/>
      <c r="I22" s="9"/>
      <c r="J22" s="10">
        <f t="shared" si="13"/>
        <v>0</v>
      </c>
      <c r="K22" s="10">
        <f t="shared" si="14"/>
        <v>0</v>
      </c>
      <c r="L22" s="10">
        <f t="shared" si="15"/>
        <v>0</v>
      </c>
      <c r="M22" s="11">
        <f t="shared" si="3"/>
        <v>0</v>
      </c>
      <c r="N22" s="11">
        <f t="shared" si="18"/>
        <v>0</v>
      </c>
      <c r="O22" s="11" t="str">
        <f t="shared" si="16"/>
        <v>/Pound</v>
      </c>
      <c r="P22" s="16">
        <f t="shared" si="17"/>
        <v>0</v>
      </c>
      <c r="Q22" s="4"/>
    </row>
    <row r="23" spans="1:17" x14ac:dyDescent="0.2">
      <c r="A23" s="1"/>
      <c r="B23" s="6">
        <v>0</v>
      </c>
      <c r="C23" s="6">
        <v>0</v>
      </c>
      <c r="D23" s="7"/>
      <c r="E23" s="7"/>
      <c r="F23" s="7"/>
      <c r="G23" s="7"/>
      <c r="H23" s="7"/>
      <c r="I23" s="7"/>
      <c r="J23" s="7">
        <f t="shared" si="13"/>
        <v>0</v>
      </c>
      <c r="K23" s="7">
        <f t="shared" si="14"/>
        <v>0</v>
      </c>
      <c r="L23" s="7">
        <f t="shared" si="15"/>
        <v>0</v>
      </c>
      <c r="M23" s="6">
        <f t="shared" si="3"/>
        <v>0</v>
      </c>
      <c r="N23" s="6">
        <f t="shared" si="18"/>
        <v>0</v>
      </c>
      <c r="O23" s="14" t="str">
        <f t="shared" si="16"/>
        <v>/Pound</v>
      </c>
      <c r="P23" s="15">
        <f t="shared" si="17"/>
        <v>0</v>
      </c>
      <c r="Q23" s="4"/>
    </row>
    <row r="24" spans="1:17" x14ac:dyDescent="0.2">
      <c r="A24" s="1"/>
      <c r="B24" s="8">
        <v>0</v>
      </c>
      <c r="C24" s="13">
        <v>0</v>
      </c>
      <c r="D24" s="9"/>
      <c r="E24" s="9"/>
      <c r="F24" s="9"/>
      <c r="G24" s="9"/>
      <c r="H24" s="9"/>
      <c r="I24" s="9"/>
      <c r="J24" s="10">
        <f t="shared" si="13"/>
        <v>0</v>
      </c>
      <c r="K24" s="10">
        <f t="shared" si="14"/>
        <v>0</v>
      </c>
      <c r="L24" s="10">
        <f t="shared" si="15"/>
        <v>0</v>
      </c>
      <c r="M24" s="11">
        <f t="shared" si="3"/>
        <v>0</v>
      </c>
      <c r="N24" s="11">
        <f t="shared" si="18"/>
        <v>0</v>
      </c>
      <c r="O24" s="11" t="str">
        <f t="shared" si="16"/>
        <v>/Pound</v>
      </c>
      <c r="P24" s="16">
        <f t="shared" si="17"/>
        <v>0</v>
      </c>
      <c r="Q24" s="4"/>
    </row>
    <row r="25" spans="1:17" x14ac:dyDescent="0.2">
      <c r="A25" s="1"/>
      <c r="B25" s="6">
        <v>0</v>
      </c>
      <c r="C25" s="6">
        <v>0</v>
      </c>
      <c r="D25" s="7"/>
      <c r="E25" s="7"/>
      <c r="F25" s="7"/>
      <c r="G25" s="7"/>
      <c r="H25" s="7"/>
      <c r="I25" s="7"/>
      <c r="J25" s="7">
        <f t="shared" si="13"/>
        <v>0</v>
      </c>
      <c r="K25" s="7">
        <f t="shared" si="14"/>
        <v>0</v>
      </c>
      <c r="L25" s="7">
        <f t="shared" si="15"/>
        <v>0</v>
      </c>
      <c r="M25" s="6">
        <f t="shared" si="3"/>
        <v>0</v>
      </c>
      <c r="N25" s="6">
        <f t="shared" si="18"/>
        <v>0</v>
      </c>
      <c r="O25" s="14" t="str">
        <f t="shared" si="16"/>
        <v>/Pound</v>
      </c>
      <c r="P25" s="15">
        <f t="shared" si="17"/>
        <v>0</v>
      </c>
      <c r="Q25" s="4"/>
    </row>
    <row r="26" spans="1:17" x14ac:dyDescent="0.2">
      <c r="A26" s="1"/>
      <c r="B26" s="8">
        <v>0</v>
      </c>
      <c r="C26" s="13">
        <v>0</v>
      </c>
      <c r="D26" s="9"/>
      <c r="E26" s="9"/>
      <c r="F26" s="9"/>
      <c r="G26" s="9"/>
      <c r="H26" s="9"/>
      <c r="I26" s="9"/>
      <c r="J26" s="10">
        <f t="shared" si="13"/>
        <v>0</v>
      </c>
      <c r="K26" s="10">
        <f t="shared" si="14"/>
        <v>0</v>
      </c>
      <c r="L26" s="10">
        <f t="shared" si="15"/>
        <v>0</v>
      </c>
      <c r="M26" s="11">
        <f t="shared" si="3"/>
        <v>0</v>
      </c>
      <c r="N26" s="11">
        <f t="shared" si="18"/>
        <v>0</v>
      </c>
      <c r="O26" s="11" t="str">
        <f t="shared" si="16"/>
        <v>/Pound</v>
      </c>
      <c r="P26" s="16">
        <f t="shared" si="17"/>
        <v>0</v>
      </c>
      <c r="Q26" s="4"/>
    </row>
    <row r="27" spans="1:17" x14ac:dyDescent="0.2">
      <c r="A27" s="1"/>
      <c r="B27" s="6">
        <v>0</v>
      </c>
      <c r="C27" s="6">
        <v>0</v>
      </c>
      <c r="D27" s="7"/>
      <c r="E27" s="7"/>
      <c r="F27" s="7"/>
      <c r="G27" s="7"/>
      <c r="H27" s="7"/>
      <c r="I27" s="7"/>
      <c r="J27" s="7">
        <f t="shared" si="13"/>
        <v>0</v>
      </c>
      <c r="K27" s="7">
        <f t="shared" si="14"/>
        <v>0</v>
      </c>
      <c r="L27" s="7">
        <f t="shared" si="15"/>
        <v>0</v>
      </c>
      <c r="M27" s="6">
        <f t="shared" si="3"/>
        <v>0</v>
      </c>
      <c r="N27" s="6">
        <f t="shared" si="18"/>
        <v>0</v>
      </c>
      <c r="O27" s="14" t="str">
        <f t="shared" si="16"/>
        <v>/Pound</v>
      </c>
      <c r="P27" s="15">
        <f t="shared" si="17"/>
        <v>0</v>
      </c>
      <c r="Q27" s="4"/>
    </row>
    <row r="28" spans="1:17" x14ac:dyDescent="0.2">
      <c r="A28" s="1"/>
      <c r="B28" s="8">
        <v>0</v>
      </c>
      <c r="C28" s="13">
        <v>0</v>
      </c>
      <c r="D28" s="9"/>
      <c r="E28" s="9"/>
      <c r="F28" s="9"/>
      <c r="G28" s="9"/>
      <c r="H28" s="9"/>
      <c r="I28" s="9"/>
      <c r="J28" s="10">
        <f t="shared" si="13"/>
        <v>0</v>
      </c>
      <c r="K28" s="10">
        <f t="shared" si="14"/>
        <v>0</v>
      </c>
      <c r="L28" s="10">
        <f t="shared" si="15"/>
        <v>0</v>
      </c>
      <c r="M28" s="11">
        <f t="shared" si="3"/>
        <v>0</v>
      </c>
      <c r="N28" s="11">
        <f t="shared" si="18"/>
        <v>0</v>
      </c>
      <c r="O28" s="11" t="str">
        <f t="shared" si="16"/>
        <v>/Pound</v>
      </c>
      <c r="P28" s="16">
        <f t="shared" si="17"/>
        <v>0</v>
      </c>
      <c r="Q28" s="4"/>
    </row>
    <row r="29" spans="1:17" x14ac:dyDescent="0.2">
      <c r="A29" s="1"/>
      <c r="B29" s="6">
        <v>0</v>
      </c>
      <c r="C29" s="6">
        <v>0</v>
      </c>
      <c r="D29" s="7"/>
      <c r="E29" s="7"/>
      <c r="F29" s="7"/>
      <c r="G29" s="7"/>
      <c r="H29" s="7"/>
      <c r="I29" s="7"/>
      <c r="J29" s="7">
        <f t="shared" si="13"/>
        <v>0</v>
      </c>
      <c r="K29" s="7">
        <f t="shared" si="14"/>
        <v>0</v>
      </c>
      <c r="L29" s="7">
        <f t="shared" si="15"/>
        <v>0</v>
      </c>
      <c r="M29" s="6">
        <f t="shared" si="3"/>
        <v>0</v>
      </c>
      <c r="N29" s="6">
        <f t="shared" si="18"/>
        <v>0</v>
      </c>
      <c r="O29" s="14" t="str">
        <f t="shared" si="16"/>
        <v>/Pound</v>
      </c>
      <c r="P29" s="15">
        <f t="shared" si="17"/>
        <v>0</v>
      </c>
      <c r="Q29" s="4"/>
    </row>
    <row r="30" spans="1:17" x14ac:dyDescent="0.2">
      <c r="A30" s="1"/>
      <c r="B30" s="8">
        <v>0</v>
      </c>
      <c r="C30" s="13">
        <v>0</v>
      </c>
      <c r="D30" s="9"/>
      <c r="E30" s="9"/>
      <c r="F30" s="9"/>
      <c r="G30" s="9"/>
      <c r="H30" s="9"/>
      <c r="I30" s="9"/>
      <c r="J30" s="10">
        <f t="shared" si="13"/>
        <v>0</v>
      </c>
      <c r="K30" s="10">
        <f t="shared" si="14"/>
        <v>0</v>
      </c>
      <c r="L30" s="10">
        <f t="shared" si="15"/>
        <v>0</v>
      </c>
      <c r="M30" s="11">
        <f t="shared" si="3"/>
        <v>0</v>
      </c>
      <c r="N30" s="11">
        <f t="shared" si="18"/>
        <v>0</v>
      </c>
      <c r="O30" s="11" t="str">
        <f t="shared" si="16"/>
        <v>/Pound</v>
      </c>
      <c r="P30" s="16">
        <f t="shared" si="17"/>
        <v>0</v>
      </c>
      <c r="Q30" s="4"/>
    </row>
    <row r="31" spans="1:17" x14ac:dyDescent="0.2">
      <c r="A31" s="1"/>
      <c r="B31" s="6">
        <v>0</v>
      </c>
      <c r="C31" s="6">
        <v>0</v>
      </c>
      <c r="D31" s="7"/>
      <c r="E31" s="7"/>
      <c r="F31" s="7"/>
      <c r="G31" s="7"/>
      <c r="H31" s="7"/>
      <c r="I31" s="7"/>
      <c r="J31" s="7">
        <f t="shared" si="13"/>
        <v>0</v>
      </c>
      <c r="K31" s="7">
        <f t="shared" si="14"/>
        <v>0</v>
      </c>
      <c r="L31" s="7">
        <f t="shared" si="15"/>
        <v>0</v>
      </c>
      <c r="M31" s="6">
        <f t="shared" si="3"/>
        <v>0</v>
      </c>
      <c r="N31" s="6">
        <f t="shared" si="18"/>
        <v>0</v>
      </c>
      <c r="O31" s="14" t="str">
        <f t="shared" si="16"/>
        <v>/Pound</v>
      </c>
      <c r="P31" s="15">
        <f t="shared" si="17"/>
        <v>0</v>
      </c>
      <c r="Q31" s="4"/>
    </row>
    <row r="32" spans="1:17" x14ac:dyDescent="0.2">
      <c r="A32" s="1"/>
      <c r="B32" s="8">
        <v>0</v>
      </c>
      <c r="C32" s="13">
        <v>0</v>
      </c>
      <c r="D32" s="9"/>
      <c r="E32" s="9"/>
      <c r="F32" s="9"/>
      <c r="G32" s="9"/>
      <c r="H32" s="9"/>
      <c r="I32" s="9"/>
      <c r="J32" s="10">
        <f t="shared" si="13"/>
        <v>0</v>
      </c>
      <c r="K32" s="10">
        <f t="shared" si="14"/>
        <v>0</v>
      </c>
      <c r="L32" s="10">
        <f t="shared" si="15"/>
        <v>0</v>
      </c>
      <c r="M32" s="11">
        <f t="shared" si="3"/>
        <v>0</v>
      </c>
      <c r="N32" s="11">
        <f t="shared" si="18"/>
        <v>0</v>
      </c>
      <c r="O32" s="11" t="str">
        <f t="shared" si="16"/>
        <v>/Pound</v>
      </c>
      <c r="P32" s="16">
        <f t="shared" si="17"/>
        <v>0</v>
      </c>
      <c r="Q32" s="4"/>
    </row>
    <row r="33" spans="1:17" x14ac:dyDescent="0.2">
      <c r="A33" s="1"/>
      <c r="B33" s="6">
        <v>0</v>
      </c>
      <c r="C33" s="6">
        <v>0</v>
      </c>
      <c r="D33" s="7"/>
      <c r="E33" s="7"/>
      <c r="F33" s="7"/>
      <c r="G33" s="7"/>
      <c r="H33" s="7"/>
      <c r="I33" s="7"/>
      <c r="J33" s="7">
        <f t="shared" si="13"/>
        <v>0</v>
      </c>
      <c r="K33" s="7">
        <f t="shared" si="14"/>
        <v>0</v>
      </c>
      <c r="L33" s="7">
        <f t="shared" si="15"/>
        <v>0</v>
      </c>
      <c r="M33" s="6">
        <f t="shared" si="3"/>
        <v>0</v>
      </c>
      <c r="N33" s="6">
        <f t="shared" si="18"/>
        <v>0</v>
      </c>
      <c r="O33" s="14" t="str">
        <f t="shared" si="16"/>
        <v>/Pound</v>
      </c>
      <c r="P33" s="15">
        <f t="shared" si="17"/>
        <v>0</v>
      </c>
      <c r="Q33" s="4"/>
    </row>
    <row r="34" spans="1:17" x14ac:dyDescent="0.2">
      <c r="A34" s="1"/>
      <c r="B34" s="8">
        <v>0</v>
      </c>
      <c r="C34" s="13">
        <v>0</v>
      </c>
      <c r="D34" s="9"/>
      <c r="E34" s="9"/>
      <c r="F34" s="9"/>
      <c r="G34" s="9"/>
      <c r="H34" s="9"/>
      <c r="I34" s="9"/>
      <c r="J34" s="10">
        <f t="shared" si="13"/>
        <v>0</v>
      </c>
      <c r="K34" s="10">
        <f t="shared" si="14"/>
        <v>0</v>
      </c>
      <c r="L34" s="10">
        <f t="shared" si="15"/>
        <v>0</v>
      </c>
      <c r="M34" s="11">
        <f t="shared" si="3"/>
        <v>0</v>
      </c>
      <c r="N34" s="11">
        <f t="shared" si="18"/>
        <v>0</v>
      </c>
      <c r="O34" s="11" t="str">
        <f t="shared" si="16"/>
        <v>/Pound</v>
      </c>
      <c r="P34" s="16">
        <f t="shared" si="17"/>
        <v>0</v>
      </c>
      <c r="Q34" s="4"/>
    </row>
    <row r="35" spans="1:17" x14ac:dyDescent="0.2">
      <c r="A35" s="1"/>
      <c r="B35" s="6">
        <v>0</v>
      </c>
      <c r="C35" s="6">
        <v>0</v>
      </c>
      <c r="D35" s="7"/>
      <c r="E35" s="7"/>
      <c r="F35" s="7"/>
      <c r="G35" s="7"/>
      <c r="H35" s="7"/>
      <c r="I35" s="7"/>
      <c r="J35" s="7">
        <f t="shared" si="13"/>
        <v>0</v>
      </c>
      <c r="K35" s="7">
        <f t="shared" si="14"/>
        <v>0</v>
      </c>
      <c r="L35" s="7">
        <f t="shared" si="15"/>
        <v>0</v>
      </c>
      <c r="M35" s="6">
        <f t="shared" si="3"/>
        <v>0</v>
      </c>
      <c r="N35" s="6">
        <f t="shared" si="18"/>
        <v>0</v>
      </c>
      <c r="O35" s="14" t="str">
        <f t="shared" si="16"/>
        <v>/Pound</v>
      </c>
      <c r="P35" s="15">
        <f t="shared" si="17"/>
        <v>0</v>
      </c>
      <c r="Q35" s="4"/>
    </row>
    <row r="36" spans="1:17" x14ac:dyDescent="0.2">
      <c r="A36" s="1"/>
      <c r="B36" s="8">
        <v>0</v>
      </c>
      <c r="C36" s="13">
        <v>0</v>
      </c>
      <c r="D36" s="9"/>
      <c r="E36" s="9"/>
      <c r="F36" s="9"/>
      <c r="G36" s="9"/>
      <c r="H36" s="9"/>
      <c r="I36" s="9"/>
      <c r="J36" s="10">
        <f t="shared" si="13"/>
        <v>0</v>
      </c>
      <c r="K36" s="10">
        <f t="shared" si="14"/>
        <v>0</v>
      </c>
      <c r="L36" s="10">
        <f t="shared" si="15"/>
        <v>0</v>
      </c>
      <c r="M36" s="11">
        <f t="shared" si="3"/>
        <v>0</v>
      </c>
      <c r="N36" s="11">
        <f t="shared" si="18"/>
        <v>0</v>
      </c>
      <c r="O36" s="11" t="str">
        <f t="shared" si="16"/>
        <v>/Pound</v>
      </c>
      <c r="P36" s="16">
        <f t="shared" si="17"/>
        <v>0</v>
      </c>
      <c r="Q36" s="4"/>
    </row>
    <row r="37" spans="1:17" x14ac:dyDescent="0.2">
      <c r="A37" s="1"/>
      <c r="B37" s="6">
        <v>0</v>
      </c>
      <c r="C37" s="6">
        <v>0</v>
      </c>
      <c r="D37" s="7"/>
      <c r="E37" s="7"/>
      <c r="F37" s="7"/>
      <c r="G37" s="7"/>
      <c r="H37" s="7"/>
      <c r="I37" s="7"/>
      <c r="J37" s="7">
        <f t="shared" si="13"/>
        <v>0</v>
      </c>
      <c r="K37" s="7">
        <f t="shared" si="14"/>
        <v>0</v>
      </c>
      <c r="L37" s="7">
        <f t="shared" si="15"/>
        <v>0</v>
      </c>
      <c r="M37" s="6">
        <f t="shared" si="3"/>
        <v>0</v>
      </c>
      <c r="N37" s="6">
        <f t="shared" si="18"/>
        <v>0</v>
      </c>
      <c r="O37" s="14" t="str">
        <f t="shared" si="16"/>
        <v>/Pound</v>
      </c>
      <c r="P37" s="15">
        <f t="shared" si="17"/>
        <v>0</v>
      </c>
      <c r="Q37" s="4"/>
    </row>
    <row r="38" spans="1:17" x14ac:dyDescent="0.2">
      <c r="A38" s="1"/>
      <c r="B38" s="8">
        <v>0</v>
      </c>
      <c r="C38" s="13">
        <v>0</v>
      </c>
      <c r="D38" s="9"/>
      <c r="E38" s="9"/>
      <c r="F38" s="9"/>
      <c r="G38" s="9"/>
      <c r="H38" s="9"/>
      <c r="I38" s="9"/>
      <c r="J38" s="10">
        <f t="shared" si="13"/>
        <v>0</v>
      </c>
      <c r="K38" s="10">
        <f t="shared" si="14"/>
        <v>0</v>
      </c>
      <c r="L38" s="10">
        <f t="shared" si="15"/>
        <v>0</v>
      </c>
      <c r="M38" s="11">
        <f t="shared" si="3"/>
        <v>0</v>
      </c>
      <c r="N38" s="11">
        <f t="shared" si="18"/>
        <v>0</v>
      </c>
      <c r="O38" s="11" t="str">
        <f t="shared" si="16"/>
        <v>/Pound</v>
      </c>
      <c r="P38" s="16">
        <f t="shared" si="17"/>
        <v>0</v>
      </c>
      <c r="Q38" s="4"/>
    </row>
    <row r="39" spans="1:17" x14ac:dyDescent="0.2">
      <c r="A39" s="1"/>
      <c r="B39" s="6">
        <v>0</v>
      </c>
      <c r="C39" s="6">
        <v>0</v>
      </c>
      <c r="D39" s="7"/>
      <c r="E39" s="7"/>
      <c r="F39" s="7"/>
      <c r="G39" s="7"/>
      <c r="H39" s="7"/>
      <c r="I39" s="7"/>
      <c r="J39" s="7">
        <f t="shared" si="13"/>
        <v>0</v>
      </c>
      <c r="K39" s="7">
        <f t="shared" si="14"/>
        <v>0</v>
      </c>
      <c r="L39" s="7">
        <f t="shared" si="15"/>
        <v>0</v>
      </c>
      <c r="M39" s="6">
        <f t="shared" si="3"/>
        <v>0</v>
      </c>
      <c r="N39" s="6">
        <f t="shared" si="18"/>
        <v>0</v>
      </c>
      <c r="O39" s="14" t="str">
        <f t="shared" si="16"/>
        <v>/Pound</v>
      </c>
      <c r="P39" s="15">
        <f t="shared" si="17"/>
        <v>0</v>
      </c>
      <c r="Q39" s="4"/>
    </row>
    <row r="40" spans="1:17" x14ac:dyDescent="0.2">
      <c r="A40" s="4"/>
      <c r="B40" s="5"/>
      <c r="C40" s="5"/>
      <c r="D40" s="4"/>
      <c r="E40" s="4"/>
      <c r="F40" s="4"/>
      <c r="G40" s="4"/>
      <c r="H40" s="4"/>
      <c r="I40" s="4"/>
      <c r="J40" s="4"/>
      <c r="K40" s="4"/>
      <c r="L40" s="4"/>
      <c r="M40" s="4"/>
      <c r="N40" s="4"/>
      <c r="O40" s="4"/>
      <c r="P40" s="4"/>
      <c r="Q40" s="4"/>
    </row>
    <row r="42" spans="1:17" ht="15" x14ac:dyDescent="0.25">
      <c r="A42" s="38" t="s">
        <v>77</v>
      </c>
    </row>
    <row r="43" spans="1:17" x14ac:dyDescent="0.2">
      <c r="A43" s="45" t="s">
        <v>81</v>
      </c>
      <c r="B43" s="45"/>
      <c r="C43" s="45"/>
      <c r="D43" s="45"/>
      <c r="E43" s="45"/>
      <c r="F43" s="45"/>
      <c r="G43" s="45"/>
      <c r="H43" s="45"/>
      <c r="I43" s="45"/>
    </row>
    <row r="44" spans="1:17" x14ac:dyDescent="0.2">
      <c r="A44" s="45"/>
      <c r="B44" s="45"/>
      <c r="C44" s="45"/>
      <c r="D44" s="45"/>
      <c r="E44" s="45"/>
      <c r="F44" s="45"/>
      <c r="G44" s="45"/>
      <c r="H44" s="45"/>
      <c r="I44" s="45"/>
    </row>
    <row r="45" spans="1:17" x14ac:dyDescent="0.2">
      <c r="A45" s="45"/>
      <c r="B45" s="45"/>
      <c r="C45" s="45"/>
      <c r="D45" s="45"/>
      <c r="E45" s="45"/>
      <c r="F45" s="45"/>
      <c r="G45" s="45"/>
      <c r="H45" s="45"/>
      <c r="I45" s="45"/>
    </row>
    <row r="46" spans="1:17" x14ac:dyDescent="0.2">
      <c r="A46" s="45"/>
      <c r="B46" s="45"/>
      <c r="C46" s="45"/>
      <c r="D46" s="45"/>
      <c r="E46" s="45"/>
      <c r="F46" s="45"/>
      <c r="G46" s="45"/>
      <c r="H46" s="45"/>
      <c r="I46" s="45"/>
    </row>
    <row r="47" spans="1:17" x14ac:dyDescent="0.2">
      <c r="A47" s="45"/>
      <c r="B47" s="45"/>
      <c r="C47" s="45"/>
      <c r="D47" s="45"/>
      <c r="E47" s="45"/>
      <c r="F47" s="45"/>
      <c r="G47" s="45"/>
      <c r="H47" s="45"/>
      <c r="I47" s="45"/>
    </row>
    <row r="48" spans="1:17" ht="15" x14ac:dyDescent="0.25">
      <c r="A48" s="38" t="s">
        <v>82</v>
      </c>
    </row>
    <row r="49" spans="1:9" x14ac:dyDescent="0.2">
      <c r="A49" s="46" t="s">
        <v>83</v>
      </c>
      <c r="B49" s="46"/>
      <c r="C49" s="46"/>
      <c r="D49" s="46"/>
      <c r="E49" s="46"/>
      <c r="F49" s="46"/>
      <c r="G49" s="46"/>
      <c r="H49" s="46"/>
      <c r="I49" s="46"/>
    </row>
    <row r="50" spans="1:9" x14ac:dyDescent="0.2">
      <c r="A50" s="46"/>
      <c r="B50" s="46"/>
      <c r="C50" s="46"/>
      <c r="D50" s="46"/>
      <c r="E50" s="46"/>
      <c r="F50" s="46"/>
      <c r="G50" s="46"/>
      <c r="H50" s="46"/>
      <c r="I50" s="46"/>
    </row>
  </sheetData>
  <protectedRanges>
    <protectedRange sqref="A10:I39" name="Turnkey"/>
  </protectedRanges>
  <mergeCells count="3">
    <mergeCell ref="A4:Q4"/>
    <mergeCell ref="A43:I47"/>
    <mergeCell ref="A49:I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5"/>
  <sheetViews>
    <sheetView topLeftCell="A3" zoomScale="80" zoomScaleNormal="80" workbookViewId="0">
      <selection activeCell="A3" sqref="A3:O3"/>
    </sheetView>
  </sheetViews>
  <sheetFormatPr defaultColWidth="8.875" defaultRowHeight="14.25" x14ac:dyDescent="0.2"/>
  <cols>
    <col min="1" max="1" width="23.125" bestFit="1" customWidth="1"/>
    <col min="2" max="2" width="20.125" bestFit="1" customWidth="1"/>
    <col min="3" max="3" width="16.625" bestFit="1" customWidth="1"/>
    <col min="4" max="4" width="4.625" bestFit="1" customWidth="1"/>
    <col min="5" max="5" width="25.5" bestFit="1" customWidth="1"/>
    <col min="6" max="6" width="10.5" bestFit="1" customWidth="1"/>
    <col min="7" max="7" width="16.125" bestFit="1" customWidth="1"/>
    <col min="8" max="9" width="15.125" bestFit="1" customWidth="1"/>
    <col min="10" max="10" width="16.875" bestFit="1" customWidth="1"/>
    <col min="11" max="11" width="21.375" bestFit="1" customWidth="1"/>
    <col min="12" max="12" width="12" bestFit="1" customWidth="1"/>
    <col min="13" max="13" width="10.125" bestFit="1" customWidth="1"/>
    <col min="14" max="14" width="13" bestFit="1" customWidth="1"/>
  </cols>
  <sheetData>
    <row r="1" spans="1:15" hidden="1" x14ac:dyDescent="0.2">
      <c r="E1" t="s">
        <v>10</v>
      </c>
    </row>
    <row r="2" spans="1:15" hidden="1" x14ac:dyDescent="0.2">
      <c r="E2" t="s">
        <v>3</v>
      </c>
    </row>
    <row r="3" spans="1:15" ht="20.25" thickBot="1" x14ac:dyDescent="0.35">
      <c r="A3" s="44" t="s">
        <v>64</v>
      </c>
      <c r="B3" s="44"/>
      <c r="C3" s="44"/>
      <c r="D3" s="44"/>
      <c r="E3" s="44"/>
      <c r="F3" s="44"/>
      <c r="G3" s="44"/>
      <c r="H3" s="44"/>
      <c r="I3" s="44"/>
      <c r="J3" s="44"/>
      <c r="K3" s="44"/>
      <c r="L3" s="44"/>
      <c r="M3" s="44"/>
      <c r="N3" s="44"/>
      <c r="O3" s="44"/>
    </row>
    <row r="4" spans="1:15" ht="16.5" thickTop="1" thickBot="1" x14ac:dyDescent="0.3">
      <c r="A4" s="3" t="s">
        <v>1</v>
      </c>
      <c r="B4" s="3" t="s">
        <v>15</v>
      </c>
      <c r="C4" s="3" t="s">
        <v>14</v>
      </c>
      <c r="D4" s="3" t="s">
        <v>0</v>
      </c>
      <c r="E4" s="3" t="s">
        <v>68</v>
      </c>
      <c r="F4" s="3" t="s">
        <v>2</v>
      </c>
      <c r="G4" s="3" t="s">
        <v>11</v>
      </c>
      <c r="H4" s="3" t="s">
        <v>12</v>
      </c>
      <c r="I4" s="3" t="s">
        <v>13</v>
      </c>
      <c r="J4" s="3" t="s">
        <v>9</v>
      </c>
      <c r="K4" s="3" t="s">
        <v>69</v>
      </c>
      <c r="L4" s="3" t="s">
        <v>19</v>
      </c>
      <c r="M4" s="3" t="s">
        <v>70</v>
      </c>
      <c r="N4" s="3" t="s">
        <v>16</v>
      </c>
      <c r="O4" s="4"/>
    </row>
    <row r="5" spans="1:15" x14ac:dyDescent="0.2">
      <c r="A5" s="17" t="s">
        <v>20</v>
      </c>
      <c r="B5" s="18">
        <v>0.75</v>
      </c>
      <c r="C5" s="18">
        <v>1</v>
      </c>
      <c r="D5" s="17">
        <v>0.5</v>
      </c>
      <c r="E5" s="17" t="s">
        <v>10</v>
      </c>
      <c r="F5" s="17">
        <v>36</v>
      </c>
      <c r="G5" s="17">
        <v>96</v>
      </c>
      <c r="H5" s="17">
        <v>20</v>
      </c>
      <c r="I5" s="17">
        <f>F5*G5*H5</f>
        <v>69120</v>
      </c>
      <c r="J5" s="17">
        <f>IF(E5="liters",D5/1,(D5/128)*3.7854)</f>
        <v>0.5</v>
      </c>
      <c r="K5" s="17">
        <f>J5*I5</f>
        <v>34560</v>
      </c>
      <c r="L5" s="18">
        <f>I5*B5</f>
        <v>51840</v>
      </c>
      <c r="M5" s="18">
        <f>IF(I5=0,0,L5/K5)</f>
        <v>1.5</v>
      </c>
      <c r="N5" s="19">
        <f>IF(A5="",0,1-B5/C5)</f>
        <v>0.25</v>
      </c>
      <c r="O5" s="4"/>
    </row>
    <row r="6" spans="1:15" x14ac:dyDescent="0.2">
      <c r="A6" s="20" t="s">
        <v>67</v>
      </c>
      <c r="B6" s="18">
        <v>0.75</v>
      </c>
      <c r="C6" s="18">
        <v>1</v>
      </c>
      <c r="D6" s="17">
        <v>24</v>
      </c>
      <c r="E6" s="20" t="s">
        <v>3</v>
      </c>
      <c r="F6" s="17">
        <v>72</v>
      </c>
      <c r="G6" s="17">
        <v>78</v>
      </c>
      <c r="H6" s="17">
        <v>20</v>
      </c>
      <c r="I6" s="17">
        <f>F6*G6*H6</f>
        <v>112320</v>
      </c>
      <c r="J6" s="17">
        <f>IF(E6="liters",D6/1,(D6/128)*3.7854)</f>
        <v>0.70976250000000007</v>
      </c>
      <c r="K6" s="17">
        <f>J6*I6</f>
        <v>79720.524000000005</v>
      </c>
      <c r="L6" s="18">
        <f>I6*B6</f>
        <v>84240</v>
      </c>
      <c r="M6" s="18">
        <f t="shared" ref="M6:M37" si="0">IF(I6=0,0,L6/K6)</f>
        <v>1.0566914989168912</v>
      </c>
      <c r="N6" s="19">
        <f>IF(A6="",0,1-B6/C6)</f>
        <v>0.25</v>
      </c>
      <c r="O6" s="4"/>
    </row>
    <row r="7" spans="1:15" ht="15.75" thickBot="1" x14ac:dyDescent="0.3">
      <c r="A7" s="3" t="s">
        <v>1</v>
      </c>
      <c r="B7" s="3" t="s">
        <v>15</v>
      </c>
      <c r="C7" s="3" t="s">
        <v>14</v>
      </c>
      <c r="D7" s="3" t="s">
        <v>0</v>
      </c>
      <c r="E7" s="3" t="s">
        <v>68</v>
      </c>
      <c r="F7" s="3" t="s">
        <v>2</v>
      </c>
      <c r="G7" s="3" t="s">
        <v>11</v>
      </c>
      <c r="H7" s="3" t="s">
        <v>12</v>
      </c>
      <c r="I7" s="3" t="s">
        <v>13</v>
      </c>
      <c r="J7" s="3" t="s">
        <v>9</v>
      </c>
      <c r="K7" s="3" t="s">
        <v>69</v>
      </c>
      <c r="L7" s="3" t="s">
        <v>19</v>
      </c>
      <c r="M7" s="3" t="s">
        <v>70</v>
      </c>
      <c r="N7" s="3" t="s">
        <v>16</v>
      </c>
      <c r="O7" s="4"/>
    </row>
    <row r="8" spans="1:15" x14ac:dyDescent="0.2">
      <c r="A8" s="1"/>
      <c r="B8" s="8">
        <v>0</v>
      </c>
      <c r="C8" s="13">
        <v>0</v>
      </c>
      <c r="D8" s="9"/>
      <c r="E8" s="12"/>
      <c r="F8" s="9"/>
      <c r="G8" s="9"/>
      <c r="H8" s="9"/>
      <c r="I8" s="10">
        <f>F8*G8*H8</f>
        <v>0</v>
      </c>
      <c r="J8" s="10">
        <f t="shared" ref="J8:J37" si="1">IF(E8="liters",D8/1,(D8/128)*3.7854)</f>
        <v>0</v>
      </c>
      <c r="K8" s="10">
        <f t="shared" ref="K8:K37" si="2">J8*I8</f>
        <v>0</v>
      </c>
      <c r="L8" s="11">
        <f t="shared" ref="L8:L37" si="3">I8*B8</f>
        <v>0</v>
      </c>
      <c r="M8" s="11">
        <f t="shared" si="0"/>
        <v>0</v>
      </c>
      <c r="N8" s="16">
        <f t="shared" ref="N8:N37" si="4">IF(A8="",0,1-B8/C8)</f>
        <v>0</v>
      </c>
      <c r="O8" s="4"/>
    </row>
    <row r="9" spans="1:15" x14ac:dyDescent="0.2">
      <c r="A9" s="1"/>
      <c r="B9" s="6">
        <v>0</v>
      </c>
      <c r="C9" s="6">
        <v>0</v>
      </c>
      <c r="D9" s="7"/>
      <c r="E9" s="7"/>
      <c r="F9" s="7"/>
      <c r="G9" s="7"/>
      <c r="H9" s="7"/>
      <c r="I9" s="7">
        <f>F9*G9*H9</f>
        <v>0</v>
      </c>
      <c r="J9" s="7">
        <f t="shared" si="1"/>
        <v>0</v>
      </c>
      <c r="K9" s="7">
        <f t="shared" si="2"/>
        <v>0</v>
      </c>
      <c r="L9" s="6">
        <f t="shared" si="3"/>
        <v>0</v>
      </c>
      <c r="M9" s="6">
        <f t="shared" si="0"/>
        <v>0</v>
      </c>
      <c r="N9" s="15">
        <f t="shared" si="4"/>
        <v>0</v>
      </c>
      <c r="O9" s="4"/>
    </row>
    <row r="10" spans="1:15" x14ac:dyDescent="0.2">
      <c r="A10" s="1"/>
      <c r="B10" s="8">
        <v>0</v>
      </c>
      <c r="C10" s="13">
        <v>0</v>
      </c>
      <c r="D10" s="9"/>
      <c r="E10" s="9"/>
      <c r="F10" s="9"/>
      <c r="G10" s="9"/>
      <c r="H10" s="12"/>
      <c r="I10" s="10">
        <f t="shared" ref="I10:I37" si="5">F10*G10*H10</f>
        <v>0</v>
      </c>
      <c r="J10" s="10">
        <f t="shared" si="1"/>
        <v>0</v>
      </c>
      <c r="K10" s="10">
        <f t="shared" si="2"/>
        <v>0</v>
      </c>
      <c r="L10" s="11">
        <f t="shared" si="3"/>
        <v>0</v>
      </c>
      <c r="M10" s="11">
        <f t="shared" si="0"/>
        <v>0</v>
      </c>
      <c r="N10" s="16">
        <f t="shared" si="4"/>
        <v>0</v>
      </c>
      <c r="O10" s="4"/>
    </row>
    <row r="11" spans="1:15" x14ac:dyDescent="0.2">
      <c r="A11" s="1"/>
      <c r="B11" s="6">
        <v>0</v>
      </c>
      <c r="C11" s="6">
        <v>0</v>
      </c>
      <c r="D11" s="7"/>
      <c r="E11" s="7"/>
      <c r="F11" s="7"/>
      <c r="G11" s="7"/>
      <c r="H11" s="7"/>
      <c r="I11" s="7">
        <f t="shared" si="5"/>
        <v>0</v>
      </c>
      <c r="J11" s="7">
        <f t="shared" si="1"/>
        <v>0</v>
      </c>
      <c r="K11" s="7">
        <f t="shared" si="2"/>
        <v>0</v>
      </c>
      <c r="L11" s="6">
        <f t="shared" si="3"/>
        <v>0</v>
      </c>
      <c r="M11" s="6">
        <f t="shared" si="0"/>
        <v>0</v>
      </c>
      <c r="N11" s="15">
        <f t="shared" si="4"/>
        <v>0</v>
      </c>
      <c r="O11" s="4"/>
    </row>
    <row r="12" spans="1:15" x14ac:dyDescent="0.2">
      <c r="A12" s="1"/>
      <c r="B12" s="8">
        <v>0</v>
      </c>
      <c r="C12" s="13">
        <v>0</v>
      </c>
      <c r="D12" s="9"/>
      <c r="E12" s="9"/>
      <c r="F12" s="9"/>
      <c r="G12" s="9"/>
      <c r="H12" s="9"/>
      <c r="I12" s="10">
        <f t="shared" si="5"/>
        <v>0</v>
      </c>
      <c r="J12" s="10">
        <f t="shared" si="1"/>
        <v>0</v>
      </c>
      <c r="K12" s="10">
        <f t="shared" si="2"/>
        <v>0</v>
      </c>
      <c r="L12" s="11">
        <f t="shared" si="3"/>
        <v>0</v>
      </c>
      <c r="M12" s="11">
        <f t="shared" si="0"/>
        <v>0</v>
      </c>
      <c r="N12" s="16">
        <f t="shared" si="4"/>
        <v>0</v>
      </c>
      <c r="O12" s="4"/>
    </row>
    <row r="13" spans="1:15" x14ac:dyDescent="0.2">
      <c r="A13" s="1"/>
      <c r="B13" s="6">
        <v>0</v>
      </c>
      <c r="C13" s="6">
        <v>0</v>
      </c>
      <c r="D13" s="7"/>
      <c r="E13" s="7"/>
      <c r="F13" s="7"/>
      <c r="G13" s="7"/>
      <c r="H13" s="7"/>
      <c r="I13" s="7">
        <f t="shared" si="5"/>
        <v>0</v>
      </c>
      <c r="J13" s="7">
        <f t="shared" si="1"/>
        <v>0</v>
      </c>
      <c r="K13" s="7">
        <f t="shared" si="2"/>
        <v>0</v>
      </c>
      <c r="L13" s="6">
        <f t="shared" si="3"/>
        <v>0</v>
      </c>
      <c r="M13" s="6">
        <f t="shared" si="0"/>
        <v>0</v>
      </c>
      <c r="N13" s="15">
        <f t="shared" si="4"/>
        <v>0</v>
      </c>
      <c r="O13" s="4"/>
    </row>
    <row r="14" spans="1:15" x14ac:dyDescent="0.2">
      <c r="A14" s="1"/>
      <c r="B14" s="8">
        <v>0</v>
      </c>
      <c r="C14" s="13">
        <v>0</v>
      </c>
      <c r="D14" s="9"/>
      <c r="E14" s="9"/>
      <c r="F14" s="9"/>
      <c r="G14" s="9"/>
      <c r="H14" s="9"/>
      <c r="I14" s="10">
        <f t="shared" si="5"/>
        <v>0</v>
      </c>
      <c r="J14" s="10">
        <f t="shared" si="1"/>
        <v>0</v>
      </c>
      <c r="K14" s="10">
        <f t="shared" si="2"/>
        <v>0</v>
      </c>
      <c r="L14" s="11">
        <f t="shared" si="3"/>
        <v>0</v>
      </c>
      <c r="M14" s="11">
        <f t="shared" si="0"/>
        <v>0</v>
      </c>
      <c r="N14" s="16">
        <f t="shared" si="4"/>
        <v>0</v>
      </c>
      <c r="O14" s="4"/>
    </row>
    <row r="15" spans="1:15" x14ac:dyDescent="0.2">
      <c r="A15" s="1"/>
      <c r="B15" s="6">
        <v>0</v>
      </c>
      <c r="C15" s="6">
        <v>0</v>
      </c>
      <c r="D15" s="7"/>
      <c r="E15" s="7"/>
      <c r="F15" s="7"/>
      <c r="G15" s="7"/>
      <c r="H15" s="7"/>
      <c r="I15" s="7">
        <f t="shared" si="5"/>
        <v>0</v>
      </c>
      <c r="J15" s="7">
        <f t="shared" si="1"/>
        <v>0</v>
      </c>
      <c r="K15" s="7">
        <f t="shared" si="2"/>
        <v>0</v>
      </c>
      <c r="L15" s="6">
        <f t="shared" si="3"/>
        <v>0</v>
      </c>
      <c r="M15" s="6">
        <f t="shared" si="0"/>
        <v>0</v>
      </c>
      <c r="N15" s="15">
        <f t="shared" si="4"/>
        <v>0</v>
      </c>
      <c r="O15" s="4"/>
    </row>
    <row r="16" spans="1:15" x14ac:dyDescent="0.2">
      <c r="A16" s="1"/>
      <c r="B16" s="8">
        <v>0</v>
      </c>
      <c r="C16" s="13">
        <v>0</v>
      </c>
      <c r="D16" s="9"/>
      <c r="E16" s="9"/>
      <c r="F16" s="9"/>
      <c r="G16" s="9"/>
      <c r="H16" s="9"/>
      <c r="I16" s="10">
        <f t="shared" si="5"/>
        <v>0</v>
      </c>
      <c r="J16" s="10">
        <f t="shared" si="1"/>
        <v>0</v>
      </c>
      <c r="K16" s="10">
        <f t="shared" si="2"/>
        <v>0</v>
      </c>
      <c r="L16" s="11">
        <f t="shared" si="3"/>
        <v>0</v>
      </c>
      <c r="M16" s="11">
        <f t="shared" si="0"/>
        <v>0</v>
      </c>
      <c r="N16" s="16">
        <f t="shared" si="4"/>
        <v>0</v>
      </c>
      <c r="O16" s="4"/>
    </row>
    <row r="17" spans="1:15" x14ac:dyDescent="0.2">
      <c r="A17" s="1"/>
      <c r="B17" s="6">
        <v>0</v>
      </c>
      <c r="C17" s="6">
        <v>0</v>
      </c>
      <c r="D17" s="7"/>
      <c r="E17" s="7"/>
      <c r="F17" s="7"/>
      <c r="G17" s="7"/>
      <c r="H17" s="7"/>
      <c r="I17" s="7">
        <f t="shared" si="5"/>
        <v>0</v>
      </c>
      <c r="J17" s="7">
        <f t="shared" si="1"/>
        <v>0</v>
      </c>
      <c r="K17" s="7">
        <f t="shared" si="2"/>
        <v>0</v>
      </c>
      <c r="L17" s="6">
        <f t="shared" si="3"/>
        <v>0</v>
      </c>
      <c r="M17" s="6">
        <f t="shared" si="0"/>
        <v>0</v>
      </c>
      <c r="N17" s="15">
        <f t="shared" si="4"/>
        <v>0</v>
      </c>
      <c r="O17" s="4"/>
    </row>
    <row r="18" spans="1:15" x14ac:dyDescent="0.2">
      <c r="A18" s="1"/>
      <c r="B18" s="8">
        <v>0</v>
      </c>
      <c r="C18" s="13">
        <v>0</v>
      </c>
      <c r="D18" s="9"/>
      <c r="E18" s="9"/>
      <c r="F18" s="9"/>
      <c r="G18" s="9"/>
      <c r="H18" s="9"/>
      <c r="I18" s="10">
        <f t="shared" si="5"/>
        <v>0</v>
      </c>
      <c r="J18" s="10">
        <f t="shared" si="1"/>
        <v>0</v>
      </c>
      <c r="K18" s="10">
        <f t="shared" si="2"/>
        <v>0</v>
      </c>
      <c r="L18" s="11">
        <f t="shared" si="3"/>
        <v>0</v>
      </c>
      <c r="M18" s="11">
        <f t="shared" si="0"/>
        <v>0</v>
      </c>
      <c r="N18" s="16">
        <f t="shared" si="4"/>
        <v>0</v>
      </c>
      <c r="O18" s="4"/>
    </row>
    <row r="19" spans="1:15" x14ac:dyDescent="0.2">
      <c r="A19" s="1"/>
      <c r="B19" s="6">
        <v>0</v>
      </c>
      <c r="C19" s="6">
        <v>0</v>
      </c>
      <c r="D19" s="7"/>
      <c r="E19" s="7"/>
      <c r="F19" s="7"/>
      <c r="G19" s="7"/>
      <c r="H19" s="7"/>
      <c r="I19" s="7">
        <f t="shared" si="5"/>
        <v>0</v>
      </c>
      <c r="J19" s="7">
        <f t="shared" si="1"/>
        <v>0</v>
      </c>
      <c r="K19" s="7">
        <f t="shared" si="2"/>
        <v>0</v>
      </c>
      <c r="L19" s="6">
        <f t="shared" si="3"/>
        <v>0</v>
      </c>
      <c r="M19" s="6">
        <f t="shared" si="0"/>
        <v>0</v>
      </c>
      <c r="N19" s="15">
        <f t="shared" si="4"/>
        <v>0</v>
      </c>
      <c r="O19" s="4"/>
    </row>
    <row r="20" spans="1:15" x14ac:dyDescent="0.2">
      <c r="A20" s="1"/>
      <c r="B20" s="8">
        <v>0</v>
      </c>
      <c r="C20" s="13">
        <v>0</v>
      </c>
      <c r="D20" s="9"/>
      <c r="E20" s="9"/>
      <c r="F20" s="9"/>
      <c r="G20" s="9"/>
      <c r="H20" s="9"/>
      <c r="I20" s="10">
        <f t="shared" si="5"/>
        <v>0</v>
      </c>
      <c r="J20" s="10">
        <f t="shared" si="1"/>
        <v>0</v>
      </c>
      <c r="K20" s="10">
        <f t="shared" si="2"/>
        <v>0</v>
      </c>
      <c r="L20" s="11">
        <f t="shared" si="3"/>
        <v>0</v>
      </c>
      <c r="M20" s="11">
        <f t="shared" si="0"/>
        <v>0</v>
      </c>
      <c r="N20" s="16">
        <f t="shared" si="4"/>
        <v>0</v>
      </c>
      <c r="O20" s="4"/>
    </row>
    <row r="21" spans="1:15" x14ac:dyDescent="0.2">
      <c r="A21" s="1"/>
      <c r="B21" s="6">
        <v>0</v>
      </c>
      <c r="C21" s="6">
        <v>0</v>
      </c>
      <c r="D21" s="7"/>
      <c r="E21" s="7"/>
      <c r="F21" s="7"/>
      <c r="G21" s="7"/>
      <c r="H21" s="7"/>
      <c r="I21" s="7">
        <f t="shared" si="5"/>
        <v>0</v>
      </c>
      <c r="J21" s="7">
        <f t="shared" si="1"/>
        <v>0</v>
      </c>
      <c r="K21" s="7">
        <f t="shared" si="2"/>
        <v>0</v>
      </c>
      <c r="L21" s="6">
        <f t="shared" si="3"/>
        <v>0</v>
      </c>
      <c r="M21" s="6">
        <f t="shared" si="0"/>
        <v>0</v>
      </c>
      <c r="N21" s="15">
        <f t="shared" si="4"/>
        <v>0</v>
      </c>
      <c r="O21" s="4"/>
    </row>
    <row r="22" spans="1:15" x14ac:dyDescent="0.2">
      <c r="A22" s="1"/>
      <c r="B22" s="8">
        <v>0</v>
      </c>
      <c r="C22" s="13">
        <v>0</v>
      </c>
      <c r="D22" s="9"/>
      <c r="E22" s="9"/>
      <c r="F22" s="9"/>
      <c r="G22" s="9"/>
      <c r="H22" s="9"/>
      <c r="I22" s="10">
        <f t="shared" si="5"/>
        <v>0</v>
      </c>
      <c r="J22" s="10">
        <f t="shared" si="1"/>
        <v>0</v>
      </c>
      <c r="K22" s="10">
        <f t="shared" si="2"/>
        <v>0</v>
      </c>
      <c r="L22" s="11">
        <f t="shared" si="3"/>
        <v>0</v>
      </c>
      <c r="M22" s="11">
        <f t="shared" si="0"/>
        <v>0</v>
      </c>
      <c r="N22" s="16">
        <f t="shared" si="4"/>
        <v>0</v>
      </c>
      <c r="O22" s="4"/>
    </row>
    <row r="23" spans="1:15" x14ac:dyDescent="0.2">
      <c r="A23" s="1"/>
      <c r="B23" s="6">
        <v>0</v>
      </c>
      <c r="C23" s="6">
        <v>0</v>
      </c>
      <c r="D23" s="7"/>
      <c r="E23" s="7"/>
      <c r="F23" s="7"/>
      <c r="G23" s="7"/>
      <c r="H23" s="7"/>
      <c r="I23" s="7">
        <f t="shared" si="5"/>
        <v>0</v>
      </c>
      <c r="J23" s="7">
        <f t="shared" si="1"/>
        <v>0</v>
      </c>
      <c r="K23" s="7">
        <f t="shared" si="2"/>
        <v>0</v>
      </c>
      <c r="L23" s="6">
        <f t="shared" si="3"/>
        <v>0</v>
      </c>
      <c r="M23" s="6">
        <f t="shared" si="0"/>
        <v>0</v>
      </c>
      <c r="N23" s="15">
        <f t="shared" si="4"/>
        <v>0</v>
      </c>
      <c r="O23" s="4"/>
    </row>
    <row r="24" spans="1:15" x14ac:dyDescent="0.2">
      <c r="A24" s="1"/>
      <c r="B24" s="8">
        <v>0</v>
      </c>
      <c r="C24" s="13">
        <v>0</v>
      </c>
      <c r="D24" s="9"/>
      <c r="E24" s="9"/>
      <c r="F24" s="9"/>
      <c r="G24" s="9"/>
      <c r="H24" s="9"/>
      <c r="I24" s="10">
        <f t="shared" si="5"/>
        <v>0</v>
      </c>
      <c r="J24" s="10">
        <f t="shared" si="1"/>
        <v>0</v>
      </c>
      <c r="K24" s="10">
        <f t="shared" si="2"/>
        <v>0</v>
      </c>
      <c r="L24" s="11">
        <f t="shared" si="3"/>
        <v>0</v>
      </c>
      <c r="M24" s="11">
        <f t="shared" si="0"/>
        <v>0</v>
      </c>
      <c r="N24" s="16">
        <f t="shared" si="4"/>
        <v>0</v>
      </c>
      <c r="O24" s="4"/>
    </row>
    <row r="25" spans="1:15" x14ac:dyDescent="0.2">
      <c r="A25" s="1"/>
      <c r="B25" s="6">
        <v>0</v>
      </c>
      <c r="C25" s="6">
        <v>0</v>
      </c>
      <c r="D25" s="7"/>
      <c r="E25" s="7"/>
      <c r="F25" s="7"/>
      <c r="G25" s="7"/>
      <c r="H25" s="7"/>
      <c r="I25" s="7">
        <f t="shared" si="5"/>
        <v>0</v>
      </c>
      <c r="J25" s="7">
        <f t="shared" si="1"/>
        <v>0</v>
      </c>
      <c r="K25" s="7">
        <f t="shared" si="2"/>
        <v>0</v>
      </c>
      <c r="L25" s="6">
        <f t="shared" si="3"/>
        <v>0</v>
      </c>
      <c r="M25" s="6">
        <f t="shared" si="0"/>
        <v>0</v>
      </c>
      <c r="N25" s="15">
        <f t="shared" si="4"/>
        <v>0</v>
      </c>
      <c r="O25" s="4"/>
    </row>
    <row r="26" spans="1:15" x14ac:dyDescent="0.2">
      <c r="A26" s="1"/>
      <c r="B26" s="8">
        <v>0</v>
      </c>
      <c r="C26" s="13">
        <v>0</v>
      </c>
      <c r="D26" s="9"/>
      <c r="E26" s="9"/>
      <c r="F26" s="9"/>
      <c r="G26" s="9"/>
      <c r="H26" s="9"/>
      <c r="I26" s="10">
        <f t="shared" si="5"/>
        <v>0</v>
      </c>
      <c r="J26" s="10">
        <f t="shared" si="1"/>
        <v>0</v>
      </c>
      <c r="K26" s="10">
        <f t="shared" si="2"/>
        <v>0</v>
      </c>
      <c r="L26" s="11">
        <f t="shared" si="3"/>
        <v>0</v>
      </c>
      <c r="M26" s="11">
        <f t="shared" si="0"/>
        <v>0</v>
      </c>
      <c r="N26" s="16">
        <f t="shared" si="4"/>
        <v>0</v>
      </c>
      <c r="O26" s="4"/>
    </row>
    <row r="27" spans="1:15" x14ac:dyDescent="0.2">
      <c r="A27" s="1"/>
      <c r="B27" s="6">
        <v>0</v>
      </c>
      <c r="C27" s="6">
        <v>0</v>
      </c>
      <c r="D27" s="7"/>
      <c r="E27" s="7"/>
      <c r="F27" s="7"/>
      <c r="G27" s="7"/>
      <c r="H27" s="7"/>
      <c r="I27" s="7">
        <f t="shared" si="5"/>
        <v>0</v>
      </c>
      <c r="J27" s="7">
        <f t="shared" si="1"/>
        <v>0</v>
      </c>
      <c r="K27" s="7">
        <f t="shared" si="2"/>
        <v>0</v>
      </c>
      <c r="L27" s="6">
        <f t="shared" si="3"/>
        <v>0</v>
      </c>
      <c r="M27" s="6">
        <f t="shared" si="0"/>
        <v>0</v>
      </c>
      <c r="N27" s="15">
        <f t="shared" si="4"/>
        <v>0</v>
      </c>
      <c r="O27" s="4"/>
    </row>
    <row r="28" spans="1:15" x14ac:dyDescent="0.2">
      <c r="A28" s="1"/>
      <c r="B28" s="8">
        <v>0</v>
      </c>
      <c r="C28" s="13">
        <v>0</v>
      </c>
      <c r="D28" s="9"/>
      <c r="E28" s="9"/>
      <c r="F28" s="9"/>
      <c r="G28" s="9"/>
      <c r="H28" s="9"/>
      <c r="I28" s="10">
        <f t="shared" si="5"/>
        <v>0</v>
      </c>
      <c r="J28" s="10">
        <f t="shared" si="1"/>
        <v>0</v>
      </c>
      <c r="K28" s="10">
        <f t="shared" si="2"/>
        <v>0</v>
      </c>
      <c r="L28" s="11">
        <f t="shared" si="3"/>
        <v>0</v>
      </c>
      <c r="M28" s="11">
        <f t="shared" si="0"/>
        <v>0</v>
      </c>
      <c r="N28" s="16">
        <f t="shared" si="4"/>
        <v>0</v>
      </c>
      <c r="O28" s="4"/>
    </row>
    <row r="29" spans="1:15" x14ac:dyDescent="0.2">
      <c r="A29" s="1"/>
      <c r="B29" s="6">
        <v>0</v>
      </c>
      <c r="C29" s="6">
        <v>0</v>
      </c>
      <c r="D29" s="7"/>
      <c r="E29" s="7"/>
      <c r="F29" s="7"/>
      <c r="G29" s="7"/>
      <c r="H29" s="7"/>
      <c r="I29" s="7">
        <f t="shared" si="5"/>
        <v>0</v>
      </c>
      <c r="J29" s="7">
        <f t="shared" si="1"/>
        <v>0</v>
      </c>
      <c r="K29" s="7">
        <f t="shared" si="2"/>
        <v>0</v>
      </c>
      <c r="L29" s="6">
        <f t="shared" si="3"/>
        <v>0</v>
      </c>
      <c r="M29" s="6">
        <f t="shared" si="0"/>
        <v>0</v>
      </c>
      <c r="N29" s="15">
        <f t="shared" si="4"/>
        <v>0</v>
      </c>
      <c r="O29" s="4"/>
    </row>
    <row r="30" spans="1:15" x14ac:dyDescent="0.2">
      <c r="A30" s="1"/>
      <c r="B30" s="8">
        <v>0</v>
      </c>
      <c r="C30" s="13">
        <v>0</v>
      </c>
      <c r="D30" s="9"/>
      <c r="E30" s="9"/>
      <c r="F30" s="9"/>
      <c r="G30" s="9"/>
      <c r="H30" s="9"/>
      <c r="I30" s="10">
        <f t="shared" si="5"/>
        <v>0</v>
      </c>
      <c r="J30" s="10">
        <f t="shared" si="1"/>
        <v>0</v>
      </c>
      <c r="K30" s="10">
        <f t="shared" si="2"/>
        <v>0</v>
      </c>
      <c r="L30" s="11">
        <f t="shared" si="3"/>
        <v>0</v>
      </c>
      <c r="M30" s="11">
        <f t="shared" si="0"/>
        <v>0</v>
      </c>
      <c r="N30" s="16">
        <f t="shared" si="4"/>
        <v>0</v>
      </c>
      <c r="O30" s="4"/>
    </row>
    <row r="31" spans="1:15" x14ac:dyDescent="0.2">
      <c r="A31" s="1"/>
      <c r="B31" s="6">
        <v>0</v>
      </c>
      <c r="C31" s="6">
        <v>0</v>
      </c>
      <c r="D31" s="7"/>
      <c r="E31" s="7"/>
      <c r="F31" s="7"/>
      <c r="G31" s="7"/>
      <c r="H31" s="7"/>
      <c r="I31" s="7">
        <f t="shared" si="5"/>
        <v>0</v>
      </c>
      <c r="J31" s="7">
        <f t="shared" si="1"/>
        <v>0</v>
      </c>
      <c r="K31" s="7">
        <f t="shared" si="2"/>
        <v>0</v>
      </c>
      <c r="L31" s="6">
        <f t="shared" si="3"/>
        <v>0</v>
      </c>
      <c r="M31" s="6">
        <f t="shared" si="0"/>
        <v>0</v>
      </c>
      <c r="N31" s="15">
        <f t="shared" si="4"/>
        <v>0</v>
      </c>
      <c r="O31" s="4"/>
    </row>
    <row r="32" spans="1:15" x14ac:dyDescent="0.2">
      <c r="A32" s="1"/>
      <c r="B32" s="8">
        <v>0</v>
      </c>
      <c r="C32" s="13">
        <v>0</v>
      </c>
      <c r="D32" s="9"/>
      <c r="E32" s="9"/>
      <c r="F32" s="9"/>
      <c r="G32" s="9"/>
      <c r="H32" s="9"/>
      <c r="I32" s="10">
        <f t="shared" si="5"/>
        <v>0</v>
      </c>
      <c r="J32" s="10">
        <f t="shared" si="1"/>
        <v>0</v>
      </c>
      <c r="K32" s="10">
        <f t="shared" si="2"/>
        <v>0</v>
      </c>
      <c r="L32" s="11">
        <f t="shared" si="3"/>
        <v>0</v>
      </c>
      <c r="M32" s="11">
        <f t="shared" si="0"/>
        <v>0</v>
      </c>
      <c r="N32" s="16">
        <f t="shared" si="4"/>
        <v>0</v>
      </c>
      <c r="O32" s="4"/>
    </row>
    <row r="33" spans="1:15" x14ac:dyDescent="0.2">
      <c r="A33" s="1"/>
      <c r="B33" s="6">
        <v>0</v>
      </c>
      <c r="C33" s="6">
        <v>0</v>
      </c>
      <c r="D33" s="7"/>
      <c r="E33" s="7"/>
      <c r="F33" s="7"/>
      <c r="G33" s="7"/>
      <c r="H33" s="7"/>
      <c r="I33" s="7">
        <f t="shared" si="5"/>
        <v>0</v>
      </c>
      <c r="J33" s="7">
        <f t="shared" si="1"/>
        <v>0</v>
      </c>
      <c r="K33" s="7">
        <f t="shared" si="2"/>
        <v>0</v>
      </c>
      <c r="L33" s="6">
        <f t="shared" si="3"/>
        <v>0</v>
      </c>
      <c r="M33" s="6">
        <f t="shared" si="0"/>
        <v>0</v>
      </c>
      <c r="N33" s="15">
        <f t="shared" si="4"/>
        <v>0</v>
      </c>
      <c r="O33" s="4"/>
    </row>
    <row r="34" spans="1:15" x14ac:dyDescent="0.2">
      <c r="A34" s="1"/>
      <c r="B34" s="8">
        <v>0</v>
      </c>
      <c r="C34" s="13">
        <v>0</v>
      </c>
      <c r="D34" s="9"/>
      <c r="E34" s="9"/>
      <c r="F34" s="9"/>
      <c r="G34" s="9"/>
      <c r="H34" s="9"/>
      <c r="I34" s="10">
        <f t="shared" si="5"/>
        <v>0</v>
      </c>
      <c r="J34" s="10">
        <f t="shared" si="1"/>
        <v>0</v>
      </c>
      <c r="K34" s="10">
        <f t="shared" si="2"/>
        <v>0</v>
      </c>
      <c r="L34" s="11">
        <f t="shared" si="3"/>
        <v>0</v>
      </c>
      <c r="M34" s="11">
        <f t="shared" si="0"/>
        <v>0</v>
      </c>
      <c r="N34" s="16">
        <f t="shared" si="4"/>
        <v>0</v>
      </c>
      <c r="O34" s="4"/>
    </row>
    <row r="35" spans="1:15" x14ac:dyDescent="0.2">
      <c r="A35" s="1"/>
      <c r="B35" s="6">
        <v>0</v>
      </c>
      <c r="C35" s="6">
        <v>0</v>
      </c>
      <c r="D35" s="7"/>
      <c r="E35" s="7"/>
      <c r="F35" s="7"/>
      <c r="G35" s="7"/>
      <c r="H35" s="7"/>
      <c r="I35" s="7">
        <f t="shared" si="5"/>
        <v>0</v>
      </c>
      <c r="J35" s="7">
        <f t="shared" si="1"/>
        <v>0</v>
      </c>
      <c r="K35" s="7">
        <f t="shared" si="2"/>
        <v>0</v>
      </c>
      <c r="L35" s="6">
        <f t="shared" si="3"/>
        <v>0</v>
      </c>
      <c r="M35" s="6">
        <f t="shared" si="0"/>
        <v>0</v>
      </c>
      <c r="N35" s="15">
        <f t="shared" si="4"/>
        <v>0</v>
      </c>
      <c r="O35" s="4"/>
    </row>
    <row r="36" spans="1:15" x14ac:dyDescent="0.2">
      <c r="A36" s="1"/>
      <c r="B36" s="8">
        <v>0</v>
      </c>
      <c r="C36" s="13">
        <v>0</v>
      </c>
      <c r="D36" s="9"/>
      <c r="E36" s="9"/>
      <c r="F36" s="9"/>
      <c r="G36" s="9"/>
      <c r="H36" s="9"/>
      <c r="I36" s="10">
        <f t="shared" si="5"/>
        <v>0</v>
      </c>
      <c r="J36" s="10">
        <f t="shared" si="1"/>
        <v>0</v>
      </c>
      <c r="K36" s="10">
        <f t="shared" si="2"/>
        <v>0</v>
      </c>
      <c r="L36" s="11">
        <f t="shared" si="3"/>
        <v>0</v>
      </c>
      <c r="M36" s="11">
        <f t="shared" si="0"/>
        <v>0</v>
      </c>
      <c r="N36" s="16">
        <f t="shared" si="4"/>
        <v>0</v>
      </c>
      <c r="O36" s="4"/>
    </row>
    <row r="37" spans="1:15" x14ac:dyDescent="0.2">
      <c r="A37" s="1"/>
      <c r="B37" s="6">
        <v>0</v>
      </c>
      <c r="C37" s="6">
        <v>0</v>
      </c>
      <c r="D37" s="7"/>
      <c r="E37" s="7"/>
      <c r="F37" s="7"/>
      <c r="G37" s="7"/>
      <c r="H37" s="7"/>
      <c r="I37" s="7">
        <f t="shared" si="5"/>
        <v>0</v>
      </c>
      <c r="J37" s="7">
        <f t="shared" si="1"/>
        <v>0</v>
      </c>
      <c r="K37" s="7">
        <f t="shared" si="2"/>
        <v>0</v>
      </c>
      <c r="L37" s="6">
        <f t="shared" si="3"/>
        <v>0</v>
      </c>
      <c r="M37" s="6">
        <f t="shared" si="0"/>
        <v>0</v>
      </c>
      <c r="N37" s="15">
        <f t="shared" si="4"/>
        <v>0</v>
      </c>
      <c r="O37" s="4"/>
    </row>
    <row r="38" spans="1:15" x14ac:dyDescent="0.2">
      <c r="A38" s="4"/>
      <c r="B38" s="5"/>
      <c r="C38" s="5"/>
      <c r="D38" s="4"/>
      <c r="E38" s="4"/>
      <c r="F38" s="4"/>
      <c r="G38" s="4"/>
      <c r="H38" s="4"/>
      <c r="I38" s="4"/>
      <c r="J38" s="4"/>
      <c r="K38" s="4"/>
      <c r="L38" s="4"/>
      <c r="M38" s="4"/>
      <c r="N38" s="4"/>
      <c r="O38" s="4"/>
    </row>
    <row r="40" spans="1:15" ht="15" x14ac:dyDescent="0.25">
      <c r="A40" s="38" t="s">
        <v>77</v>
      </c>
    </row>
    <row r="41" spans="1:15" x14ac:dyDescent="0.2">
      <c r="A41" s="45" t="s">
        <v>80</v>
      </c>
      <c r="B41" s="45"/>
      <c r="C41" s="45"/>
      <c r="D41" s="45"/>
      <c r="E41" s="45"/>
      <c r="F41" s="45"/>
      <c r="G41" s="45"/>
      <c r="H41" s="45"/>
      <c r="I41" s="45"/>
    </row>
    <row r="42" spans="1:15" x14ac:dyDescent="0.2">
      <c r="A42" s="45"/>
      <c r="B42" s="45"/>
      <c r="C42" s="45"/>
      <c r="D42" s="45"/>
      <c r="E42" s="45"/>
      <c r="F42" s="45"/>
      <c r="G42" s="45"/>
      <c r="H42" s="45"/>
      <c r="I42" s="45"/>
    </row>
    <row r="43" spans="1:15" x14ac:dyDescent="0.2">
      <c r="A43" s="45"/>
      <c r="B43" s="45"/>
      <c r="C43" s="45"/>
      <c r="D43" s="45"/>
      <c r="E43" s="45"/>
      <c r="F43" s="45"/>
      <c r="G43" s="45"/>
      <c r="H43" s="45"/>
      <c r="I43" s="45"/>
    </row>
    <row r="44" spans="1:15" x14ac:dyDescent="0.2">
      <c r="A44" s="45"/>
      <c r="B44" s="45"/>
      <c r="C44" s="45"/>
      <c r="D44" s="45"/>
      <c r="E44" s="45"/>
      <c r="F44" s="45"/>
      <c r="G44" s="45"/>
      <c r="H44" s="45"/>
      <c r="I44" s="45"/>
    </row>
    <row r="45" spans="1:15" x14ac:dyDescent="0.2">
      <c r="A45" s="45"/>
      <c r="B45" s="45"/>
      <c r="C45" s="45"/>
      <c r="D45" s="45"/>
      <c r="E45" s="45"/>
      <c r="F45" s="45"/>
      <c r="G45" s="45"/>
      <c r="H45" s="45"/>
      <c r="I45" s="45"/>
    </row>
  </sheetData>
  <protectedRanges>
    <protectedRange sqref="A8:H37" name="VMI"/>
  </protectedRanges>
  <mergeCells count="2">
    <mergeCell ref="A3:O3"/>
    <mergeCell ref="A41:I4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8"/>
  <sheetViews>
    <sheetView workbookViewId="0">
      <selection sqref="A1:G1"/>
    </sheetView>
  </sheetViews>
  <sheetFormatPr defaultColWidth="8.875" defaultRowHeight="14.25" x14ac:dyDescent="0.2"/>
  <cols>
    <col min="1" max="2" width="19.625" bestFit="1" customWidth="1"/>
    <col min="3" max="3" width="15.375" bestFit="1" customWidth="1"/>
    <col min="4" max="4" width="13.375" bestFit="1" customWidth="1"/>
    <col min="5" max="5" width="11.625" bestFit="1" customWidth="1"/>
    <col min="6" max="6" width="11.625" hidden="1" customWidth="1"/>
    <col min="7" max="7" width="10.125" bestFit="1" customWidth="1"/>
    <col min="8" max="8" width="10.125" customWidth="1"/>
  </cols>
  <sheetData>
    <row r="1" spans="1:9" ht="20.25" thickBot="1" x14ac:dyDescent="0.35">
      <c r="A1" s="44" t="s">
        <v>38</v>
      </c>
      <c r="B1" s="44"/>
      <c r="C1" s="44"/>
      <c r="D1" s="44"/>
      <c r="E1" s="44"/>
      <c r="F1" s="44"/>
      <c r="G1" s="44"/>
      <c r="H1" s="2"/>
      <c r="I1" s="4"/>
    </row>
    <row r="2" spans="1:9" ht="16.5" thickTop="1" thickBot="1" x14ac:dyDescent="0.3">
      <c r="A2" s="3" t="s">
        <v>63</v>
      </c>
      <c r="B2" s="25" t="s">
        <v>78</v>
      </c>
      <c r="C2" s="25" t="s">
        <v>61</v>
      </c>
      <c r="D2" s="25" t="s">
        <v>46</v>
      </c>
      <c r="E2" s="25" t="s">
        <v>44</v>
      </c>
      <c r="F2" s="25" t="s">
        <v>47</v>
      </c>
      <c r="G2" s="25" t="s">
        <v>45</v>
      </c>
      <c r="H2" s="25" t="s">
        <v>62</v>
      </c>
      <c r="I2" s="4"/>
    </row>
    <row r="3" spans="1:9" x14ac:dyDescent="0.2">
      <c r="A3" s="1" t="s">
        <v>39</v>
      </c>
      <c r="B3" s="21">
        <v>3783</v>
      </c>
      <c r="C3" s="21">
        <v>4900</v>
      </c>
      <c r="D3" s="31">
        <v>6000</v>
      </c>
      <c r="E3" s="28"/>
      <c r="F3" s="30">
        <f>IF(D3="",E3,D3*3.7854)</f>
        <v>22712.400000000001</v>
      </c>
      <c r="G3" s="33">
        <f>IF(F3=0,0,B3/F3)</f>
        <v>0.16656099751677497</v>
      </c>
      <c r="H3" s="34">
        <f>IF(B3&gt;0,1-B3/C3,0)</f>
        <v>0.22795918367346935</v>
      </c>
      <c r="I3" s="4"/>
    </row>
    <row r="4" spans="1:9" x14ac:dyDescent="0.2">
      <c r="A4" s="1" t="s">
        <v>40</v>
      </c>
      <c r="B4" s="6">
        <v>0</v>
      </c>
      <c r="C4" s="6">
        <v>0</v>
      </c>
      <c r="D4" s="32"/>
      <c r="E4" s="7"/>
      <c r="F4" s="7">
        <f>IF(D4="",E4,D4*3.7854)</f>
        <v>0</v>
      </c>
      <c r="G4" s="6">
        <f>IF(F4=0,0,B4/F4)</f>
        <v>0</v>
      </c>
      <c r="H4" s="35">
        <f>IF(B4&gt;0,1-B4/C4,0)</f>
        <v>0</v>
      </c>
      <c r="I4" s="4"/>
    </row>
    <row r="5" spans="1:9" x14ac:dyDescent="0.2">
      <c r="A5" s="1" t="s">
        <v>41</v>
      </c>
      <c r="B5" s="21">
        <v>0</v>
      </c>
      <c r="C5" s="21">
        <v>0</v>
      </c>
      <c r="D5" s="31"/>
      <c r="E5" s="28"/>
      <c r="F5" s="30">
        <f t="shared" ref="F5:F6" si="0">IF(D5="",E5,D5*3.7854)</f>
        <v>0</v>
      </c>
      <c r="G5" s="33">
        <f>IF(F5=0,0,B5/F5)</f>
        <v>0</v>
      </c>
      <c r="H5" s="34">
        <f t="shared" ref="H5:H20" si="1">IF(B5&gt;0,1-B5/C5,0)</f>
        <v>0</v>
      </c>
      <c r="I5" s="4"/>
    </row>
    <row r="6" spans="1:9" x14ac:dyDescent="0.2">
      <c r="A6" s="1" t="s">
        <v>42</v>
      </c>
      <c r="B6" s="6">
        <v>0</v>
      </c>
      <c r="C6" s="6">
        <v>0</v>
      </c>
      <c r="D6" s="32"/>
      <c r="E6" s="7"/>
      <c r="F6" s="7">
        <f t="shared" si="0"/>
        <v>0</v>
      </c>
      <c r="G6" s="6">
        <f>IF(F6=0,0,B6/F6)</f>
        <v>0</v>
      </c>
      <c r="H6" s="35">
        <f t="shared" si="1"/>
        <v>0</v>
      </c>
      <c r="I6" s="4"/>
    </row>
    <row r="7" spans="1:9" x14ac:dyDescent="0.2">
      <c r="A7" s="1" t="s">
        <v>43</v>
      </c>
      <c r="B7" s="21">
        <v>0</v>
      </c>
      <c r="C7" s="21">
        <v>0</v>
      </c>
      <c r="D7" s="31"/>
      <c r="E7" s="28"/>
      <c r="F7" s="30">
        <f t="shared" ref="F7:F8" si="2">IF(D7="",E7,D7*3.7854)</f>
        <v>0</v>
      </c>
      <c r="G7" s="33">
        <f t="shared" ref="G7:G8" si="3">IF(F7=0,0,B7/F7)</f>
        <v>0</v>
      </c>
      <c r="H7" s="34">
        <f t="shared" si="1"/>
        <v>0</v>
      </c>
      <c r="I7" s="4"/>
    </row>
    <row r="8" spans="1:9" x14ac:dyDescent="0.2">
      <c r="A8" s="1" t="s">
        <v>48</v>
      </c>
      <c r="B8" s="6">
        <v>0</v>
      </c>
      <c r="C8" s="6">
        <v>0</v>
      </c>
      <c r="D8" s="32"/>
      <c r="E8" s="7"/>
      <c r="F8" s="7">
        <f t="shared" si="2"/>
        <v>0</v>
      </c>
      <c r="G8" s="6">
        <f t="shared" si="3"/>
        <v>0</v>
      </c>
      <c r="H8" s="35">
        <f t="shared" si="1"/>
        <v>0</v>
      </c>
      <c r="I8" s="4"/>
    </row>
    <row r="9" spans="1:9" x14ac:dyDescent="0.2">
      <c r="A9" s="1" t="s">
        <v>49</v>
      </c>
      <c r="B9" s="21">
        <v>0</v>
      </c>
      <c r="C9" s="21">
        <v>0</v>
      </c>
      <c r="D9" s="31"/>
      <c r="E9" s="28"/>
      <c r="F9" s="30">
        <f t="shared" ref="F9:F20" si="4">IF(D9="",E9,D9*3.7854)</f>
        <v>0</v>
      </c>
      <c r="G9" s="33">
        <f t="shared" ref="G9:G20" si="5">IF(F9=0,0,B9/F9)</f>
        <v>0</v>
      </c>
      <c r="H9" s="34">
        <f t="shared" si="1"/>
        <v>0</v>
      </c>
      <c r="I9" s="4"/>
    </row>
    <row r="10" spans="1:9" x14ac:dyDescent="0.2">
      <c r="A10" s="1" t="s">
        <v>50</v>
      </c>
      <c r="B10" s="6">
        <v>0</v>
      </c>
      <c r="C10" s="6">
        <v>0</v>
      </c>
      <c r="D10" s="32"/>
      <c r="E10" s="7"/>
      <c r="F10" s="7">
        <f t="shared" si="4"/>
        <v>0</v>
      </c>
      <c r="G10" s="6">
        <f t="shared" si="5"/>
        <v>0</v>
      </c>
      <c r="H10" s="35">
        <f t="shared" si="1"/>
        <v>0</v>
      </c>
      <c r="I10" s="4"/>
    </row>
    <row r="11" spans="1:9" x14ac:dyDescent="0.2">
      <c r="A11" s="1" t="s">
        <v>51</v>
      </c>
      <c r="B11" s="21">
        <v>0</v>
      </c>
      <c r="C11" s="21">
        <v>0</v>
      </c>
      <c r="D11" s="31"/>
      <c r="E11" s="28"/>
      <c r="F11" s="30">
        <f t="shared" si="4"/>
        <v>0</v>
      </c>
      <c r="G11" s="33">
        <f t="shared" si="5"/>
        <v>0</v>
      </c>
      <c r="H11" s="34">
        <f t="shared" si="1"/>
        <v>0</v>
      </c>
      <c r="I11" s="4"/>
    </row>
    <row r="12" spans="1:9" x14ac:dyDescent="0.2">
      <c r="A12" s="1" t="s">
        <v>52</v>
      </c>
      <c r="B12" s="6">
        <v>0</v>
      </c>
      <c r="C12" s="6">
        <v>0</v>
      </c>
      <c r="D12" s="32"/>
      <c r="E12" s="7"/>
      <c r="F12" s="7">
        <f t="shared" si="4"/>
        <v>0</v>
      </c>
      <c r="G12" s="6">
        <f t="shared" si="5"/>
        <v>0</v>
      </c>
      <c r="H12" s="35">
        <f t="shared" si="1"/>
        <v>0</v>
      </c>
      <c r="I12" s="4"/>
    </row>
    <row r="13" spans="1:9" x14ac:dyDescent="0.2">
      <c r="A13" s="1" t="s">
        <v>53</v>
      </c>
      <c r="B13" s="21">
        <v>0</v>
      </c>
      <c r="C13" s="21">
        <v>0</v>
      </c>
      <c r="D13" s="31"/>
      <c r="E13" s="28"/>
      <c r="F13" s="30">
        <f t="shared" si="4"/>
        <v>0</v>
      </c>
      <c r="G13" s="33">
        <f t="shared" si="5"/>
        <v>0</v>
      </c>
      <c r="H13" s="34">
        <f t="shared" si="1"/>
        <v>0</v>
      </c>
      <c r="I13" s="4"/>
    </row>
    <row r="14" spans="1:9" x14ac:dyDescent="0.2">
      <c r="A14" s="1" t="s">
        <v>54</v>
      </c>
      <c r="B14" s="6">
        <v>0</v>
      </c>
      <c r="C14" s="6">
        <v>0</v>
      </c>
      <c r="D14" s="32"/>
      <c r="E14" s="7"/>
      <c r="F14" s="7">
        <f t="shared" si="4"/>
        <v>0</v>
      </c>
      <c r="G14" s="6">
        <f t="shared" si="5"/>
        <v>0</v>
      </c>
      <c r="H14" s="35">
        <f t="shared" si="1"/>
        <v>0</v>
      </c>
      <c r="I14" s="4"/>
    </row>
    <row r="15" spans="1:9" x14ac:dyDescent="0.2">
      <c r="A15" s="1" t="s">
        <v>55</v>
      </c>
      <c r="B15" s="21">
        <v>0</v>
      </c>
      <c r="C15" s="21">
        <v>0</v>
      </c>
      <c r="D15" s="31"/>
      <c r="E15" s="28"/>
      <c r="F15" s="30">
        <f t="shared" si="4"/>
        <v>0</v>
      </c>
      <c r="G15" s="33">
        <f t="shared" si="5"/>
        <v>0</v>
      </c>
      <c r="H15" s="34">
        <f t="shared" si="1"/>
        <v>0</v>
      </c>
      <c r="I15" s="4"/>
    </row>
    <row r="16" spans="1:9" x14ac:dyDescent="0.2">
      <c r="A16" s="1" t="s">
        <v>56</v>
      </c>
      <c r="B16" s="6">
        <v>0</v>
      </c>
      <c r="C16" s="6">
        <v>0</v>
      </c>
      <c r="D16" s="32"/>
      <c r="E16" s="7"/>
      <c r="F16" s="7">
        <f t="shared" si="4"/>
        <v>0</v>
      </c>
      <c r="G16" s="6">
        <f t="shared" si="5"/>
        <v>0</v>
      </c>
      <c r="H16" s="35">
        <f t="shared" si="1"/>
        <v>0</v>
      </c>
      <c r="I16" s="4"/>
    </row>
    <row r="17" spans="1:9" x14ac:dyDescent="0.2">
      <c r="A17" s="1" t="s">
        <v>57</v>
      </c>
      <c r="B17" s="21">
        <v>0</v>
      </c>
      <c r="C17" s="21">
        <v>0</v>
      </c>
      <c r="D17" s="31"/>
      <c r="E17" s="28"/>
      <c r="F17" s="30">
        <f t="shared" si="4"/>
        <v>0</v>
      </c>
      <c r="G17" s="33">
        <f t="shared" si="5"/>
        <v>0</v>
      </c>
      <c r="H17" s="34">
        <f t="shared" si="1"/>
        <v>0</v>
      </c>
      <c r="I17" s="4"/>
    </row>
    <row r="18" spans="1:9" x14ac:dyDescent="0.2">
      <c r="A18" s="1" t="s">
        <v>58</v>
      </c>
      <c r="B18" s="6">
        <v>0</v>
      </c>
      <c r="C18" s="6">
        <v>0</v>
      </c>
      <c r="D18" s="32"/>
      <c r="E18" s="7"/>
      <c r="F18" s="7">
        <f t="shared" si="4"/>
        <v>0</v>
      </c>
      <c r="G18" s="6">
        <f t="shared" si="5"/>
        <v>0</v>
      </c>
      <c r="H18" s="35">
        <f t="shared" si="1"/>
        <v>0</v>
      </c>
      <c r="I18" s="4"/>
    </row>
    <row r="19" spans="1:9" x14ac:dyDescent="0.2">
      <c r="A19" s="1" t="s">
        <v>59</v>
      </c>
      <c r="B19" s="21">
        <v>0</v>
      </c>
      <c r="C19" s="21">
        <v>0</v>
      </c>
      <c r="D19" s="31"/>
      <c r="E19" s="28"/>
      <c r="F19" s="30">
        <f t="shared" si="4"/>
        <v>0</v>
      </c>
      <c r="G19" s="33">
        <f t="shared" si="5"/>
        <v>0</v>
      </c>
      <c r="H19" s="34">
        <f t="shared" si="1"/>
        <v>0</v>
      </c>
      <c r="I19" s="4"/>
    </row>
    <row r="20" spans="1:9" x14ac:dyDescent="0.2">
      <c r="A20" s="1" t="s">
        <v>60</v>
      </c>
      <c r="B20" s="6">
        <v>0</v>
      </c>
      <c r="C20" s="6">
        <v>0</v>
      </c>
      <c r="D20" s="32"/>
      <c r="E20" s="7"/>
      <c r="F20" s="7">
        <f t="shared" si="4"/>
        <v>0</v>
      </c>
      <c r="G20" s="6">
        <f t="shared" si="5"/>
        <v>0</v>
      </c>
      <c r="H20" s="35">
        <f t="shared" si="1"/>
        <v>0</v>
      </c>
      <c r="I20" s="4"/>
    </row>
    <row r="21" spans="1:9" x14ac:dyDescent="0.2">
      <c r="A21" s="4"/>
      <c r="B21" s="4"/>
      <c r="C21" s="4"/>
      <c r="D21" s="4"/>
      <c r="E21" s="4"/>
      <c r="F21" s="4"/>
      <c r="G21" s="4"/>
      <c r="H21" s="4"/>
      <c r="I21" s="4"/>
    </row>
    <row r="23" spans="1:9" ht="15" x14ac:dyDescent="0.25">
      <c r="A23" s="38" t="s">
        <v>77</v>
      </c>
    </row>
    <row r="24" spans="1:9" x14ac:dyDescent="0.2">
      <c r="A24" s="45" t="s">
        <v>79</v>
      </c>
      <c r="B24" s="45"/>
      <c r="C24" s="45"/>
      <c r="D24" s="45"/>
      <c r="E24" s="45"/>
      <c r="F24" s="45"/>
      <c r="G24" s="45"/>
      <c r="H24" s="45"/>
      <c r="I24" s="45"/>
    </row>
    <row r="25" spans="1:9" x14ac:dyDescent="0.2">
      <c r="A25" s="45"/>
      <c r="B25" s="45"/>
      <c r="C25" s="45"/>
      <c r="D25" s="45"/>
      <c r="E25" s="45"/>
      <c r="F25" s="45"/>
      <c r="G25" s="45"/>
      <c r="H25" s="45"/>
      <c r="I25" s="45"/>
    </row>
    <row r="26" spans="1:9" x14ac:dyDescent="0.2">
      <c r="A26" s="45"/>
      <c r="B26" s="45"/>
      <c r="C26" s="45"/>
      <c r="D26" s="45"/>
      <c r="E26" s="45"/>
      <c r="F26" s="45"/>
      <c r="G26" s="45"/>
      <c r="H26" s="45"/>
      <c r="I26" s="45"/>
    </row>
    <row r="27" spans="1:9" x14ac:dyDescent="0.2">
      <c r="A27" s="45"/>
      <c r="B27" s="45"/>
      <c r="C27" s="45"/>
      <c r="D27" s="45"/>
      <c r="E27" s="45"/>
      <c r="F27" s="45"/>
      <c r="G27" s="45"/>
      <c r="H27" s="45"/>
      <c r="I27" s="45"/>
    </row>
    <row r="28" spans="1:9" x14ac:dyDescent="0.2">
      <c r="A28" s="45"/>
      <c r="B28" s="45"/>
      <c r="C28" s="45"/>
      <c r="D28" s="45"/>
      <c r="E28" s="45"/>
      <c r="F28" s="45"/>
      <c r="G28" s="45"/>
      <c r="H28" s="45"/>
      <c r="I28" s="45"/>
    </row>
  </sheetData>
  <sheetProtection password="C807" sheet="1" objects="1" scenarios="1"/>
  <protectedRanges>
    <protectedRange sqref="B3:E20" name="Bulk Water"/>
  </protectedRanges>
  <mergeCells count="2">
    <mergeCell ref="A1:G1"/>
    <mergeCell ref="A24:I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2"/>
  <sheetViews>
    <sheetView workbookViewId="0">
      <selection sqref="A1:I1"/>
    </sheetView>
  </sheetViews>
  <sheetFormatPr defaultColWidth="8.875" defaultRowHeight="14.25" x14ac:dyDescent="0.2"/>
  <cols>
    <col min="1" max="1" width="21.625" bestFit="1" customWidth="1"/>
    <col min="4" max="4" width="10.125" bestFit="1" customWidth="1"/>
  </cols>
  <sheetData>
    <row r="1" spans="1:9" ht="20.25" thickBot="1" x14ac:dyDescent="0.35">
      <c r="A1" s="44" t="s">
        <v>85</v>
      </c>
      <c r="B1" s="44"/>
      <c r="C1" s="44"/>
      <c r="D1" s="44"/>
      <c r="E1" s="44"/>
      <c r="F1" s="44"/>
      <c r="G1" s="44"/>
      <c r="H1" s="44"/>
      <c r="I1" s="44"/>
    </row>
    <row r="2" spans="1:9" ht="15" thickTop="1" x14ac:dyDescent="0.2"/>
    <row r="3" spans="1:9" x14ac:dyDescent="0.2">
      <c r="A3" t="s">
        <v>85</v>
      </c>
      <c r="B3" s="39" t="s">
        <v>86</v>
      </c>
      <c r="C3" s="39" t="s">
        <v>87</v>
      </c>
      <c r="D3" s="48">
        <v>2500</v>
      </c>
      <c r="E3" s="48"/>
    </row>
    <row r="5" spans="1:9" ht="15" x14ac:dyDescent="0.25">
      <c r="A5" s="38" t="s">
        <v>77</v>
      </c>
    </row>
    <row r="6" spans="1:9" ht="14.25" customHeight="1" x14ac:dyDescent="0.2">
      <c r="A6" s="46" t="s">
        <v>89</v>
      </c>
      <c r="B6" s="46"/>
      <c r="C6" s="46"/>
      <c r="D6" s="46"/>
      <c r="E6" s="46"/>
      <c r="F6" s="46"/>
      <c r="G6" s="46"/>
      <c r="H6" s="46"/>
      <c r="I6" s="46"/>
    </row>
    <row r="7" spans="1:9" x14ac:dyDescent="0.2">
      <c r="A7" s="46"/>
      <c r="B7" s="46"/>
      <c r="C7" s="46"/>
      <c r="D7" s="46"/>
      <c r="E7" s="46"/>
      <c r="F7" s="46"/>
      <c r="G7" s="46"/>
      <c r="H7" s="46"/>
      <c r="I7" s="46"/>
    </row>
    <row r="8" spans="1:9" ht="20.25" thickBot="1" x14ac:dyDescent="0.35">
      <c r="A8" s="44" t="s">
        <v>90</v>
      </c>
      <c r="B8" s="44"/>
      <c r="C8" s="44"/>
      <c r="D8" s="44"/>
      <c r="E8" s="44"/>
      <c r="F8" s="44"/>
      <c r="G8" s="44"/>
      <c r="H8" s="44"/>
      <c r="I8" s="44"/>
    </row>
    <row r="9" spans="1:9" ht="15" thickTop="1" x14ac:dyDescent="0.2"/>
    <row r="10" spans="1:9" x14ac:dyDescent="0.2">
      <c r="A10" s="47" t="s">
        <v>92</v>
      </c>
      <c r="B10" s="47"/>
      <c r="C10" s="47"/>
      <c r="D10" s="41">
        <v>4</v>
      </c>
    </row>
    <row r="12" spans="1:9" ht="15" x14ac:dyDescent="0.25">
      <c r="A12" s="38" t="s">
        <v>77</v>
      </c>
    </row>
    <row r="13" spans="1:9" ht="14.25" customHeight="1" x14ac:dyDescent="0.2">
      <c r="A13" s="46" t="s">
        <v>91</v>
      </c>
      <c r="B13" s="46"/>
      <c r="C13" s="46"/>
      <c r="D13" s="46"/>
      <c r="E13" s="46"/>
      <c r="F13" s="46"/>
      <c r="G13" s="46"/>
      <c r="H13" s="46"/>
      <c r="I13" s="46"/>
    </row>
    <row r="14" spans="1:9" x14ac:dyDescent="0.2">
      <c r="A14" s="46"/>
      <c r="B14" s="46"/>
      <c r="C14" s="46"/>
      <c r="D14" s="46"/>
      <c r="E14" s="46"/>
      <c r="F14" s="46"/>
      <c r="G14" s="46"/>
      <c r="H14" s="46"/>
      <c r="I14" s="46"/>
    </row>
    <row r="15" spans="1:9" x14ac:dyDescent="0.2">
      <c r="A15" s="46"/>
      <c r="B15" s="46"/>
      <c r="C15" s="46"/>
      <c r="D15" s="46"/>
      <c r="E15" s="46"/>
      <c r="F15" s="46"/>
      <c r="G15" s="46"/>
      <c r="H15" s="46"/>
      <c r="I15" s="46"/>
    </row>
    <row r="16" spans="1:9" x14ac:dyDescent="0.2">
      <c r="A16" s="46"/>
      <c r="B16" s="46"/>
      <c r="C16" s="46"/>
      <c r="D16" s="46"/>
      <c r="E16" s="46"/>
      <c r="F16" s="46"/>
      <c r="G16" s="46"/>
      <c r="H16" s="46"/>
      <c r="I16" s="46"/>
    </row>
    <row r="17" spans="1:9" ht="20.25" thickBot="1" x14ac:dyDescent="0.35">
      <c r="A17" s="44" t="s">
        <v>93</v>
      </c>
      <c r="B17" s="44"/>
      <c r="C17" s="44"/>
      <c r="D17" s="44"/>
      <c r="E17" s="44"/>
      <c r="F17" s="44"/>
      <c r="G17" s="44"/>
      <c r="H17" s="44"/>
      <c r="I17" s="44"/>
    </row>
    <row r="18" spans="1:9" ht="15" thickTop="1" x14ac:dyDescent="0.2">
      <c r="A18" t="s">
        <v>95</v>
      </c>
      <c r="D18" s="42">
        <v>642.59</v>
      </c>
    </row>
    <row r="19" spans="1:9" x14ac:dyDescent="0.2">
      <c r="A19" t="s">
        <v>96</v>
      </c>
      <c r="D19" s="42">
        <v>1779</v>
      </c>
    </row>
    <row r="21" spans="1:9" ht="15" x14ac:dyDescent="0.25">
      <c r="A21" s="38" t="s">
        <v>77</v>
      </c>
    </row>
    <row r="22" spans="1:9" x14ac:dyDescent="0.2">
      <c r="A22" s="46" t="s">
        <v>101</v>
      </c>
      <c r="B22" s="46"/>
      <c r="C22" s="46"/>
      <c r="D22" s="46"/>
      <c r="E22" s="46"/>
      <c r="F22" s="46"/>
      <c r="G22" s="46"/>
      <c r="H22" s="46"/>
      <c r="I22" s="46"/>
    </row>
    <row r="23" spans="1:9" x14ac:dyDescent="0.2">
      <c r="A23" s="46"/>
      <c r="B23" s="46"/>
      <c r="C23" s="46"/>
      <c r="D23" s="46"/>
      <c r="E23" s="46"/>
      <c r="F23" s="46"/>
      <c r="G23" s="46"/>
      <c r="H23" s="46"/>
      <c r="I23" s="46"/>
    </row>
    <row r="24" spans="1:9" ht="14.25" customHeight="1" x14ac:dyDescent="0.2">
      <c r="A24" s="40"/>
      <c r="B24" s="40"/>
      <c r="C24" s="40"/>
      <c r="D24" s="40"/>
      <c r="E24" s="40"/>
      <c r="F24" s="40"/>
      <c r="G24" s="40"/>
      <c r="H24" s="40"/>
      <c r="I24" s="40"/>
    </row>
    <row r="25" spans="1:9" ht="20.25" thickBot="1" x14ac:dyDescent="0.35">
      <c r="A25" s="44" t="s">
        <v>94</v>
      </c>
      <c r="B25" s="44"/>
      <c r="C25" s="44"/>
      <c r="D25" s="44"/>
      <c r="E25" s="44"/>
      <c r="F25" s="44"/>
      <c r="G25" s="44"/>
      <c r="H25" s="44"/>
      <c r="I25" s="44"/>
    </row>
    <row r="26" spans="1:9" ht="15" thickTop="1" x14ac:dyDescent="0.2">
      <c r="A26" t="s">
        <v>97</v>
      </c>
      <c r="D26" s="42">
        <v>200</v>
      </c>
    </row>
    <row r="27" spans="1:9" x14ac:dyDescent="0.2">
      <c r="A27" t="s">
        <v>98</v>
      </c>
      <c r="D27" s="42">
        <v>350</v>
      </c>
    </row>
    <row r="28" spans="1:9" ht="13.5" customHeight="1" x14ac:dyDescent="0.2">
      <c r="A28" t="s">
        <v>99</v>
      </c>
      <c r="D28" s="42">
        <v>500</v>
      </c>
    </row>
    <row r="30" spans="1:9" ht="15" x14ac:dyDescent="0.25">
      <c r="A30" s="38" t="s">
        <v>77</v>
      </c>
    </row>
    <row r="31" spans="1:9" x14ac:dyDescent="0.2">
      <c r="A31" s="46" t="s">
        <v>100</v>
      </c>
      <c r="B31" s="46"/>
      <c r="C31" s="46"/>
      <c r="D31" s="46"/>
      <c r="E31" s="46"/>
      <c r="F31" s="46"/>
      <c r="G31" s="46"/>
      <c r="H31" s="46"/>
      <c r="I31" s="46"/>
    </row>
    <row r="32" spans="1:9" x14ac:dyDescent="0.2">
      <c r="A32" s="46"/>
      <c r="B32" s="46"/>
      <c r="C32" s="46"/>
      <c r="D32" s="46"/>
      <c r="E32" s="46"/>
      <c r="F32" s="46"/>
      <c r="G32" s="46"/>
      <c r="H32" s="46"/>
      <c r="I32" s="46"/>
    </row>
  </sheetData>
  <sheetProtection password="C807" sheet="1" objects="1" scenarios="1"/>
  <protectedRanges>
    <protectedRange sqref="D18:D19 D10 D3 D26:D28" name="Transportation Allowance"/>
  </protectedRanges>
  <mergeCells count="10">
    <mergeCell ref="A1:I1"/>
    <mergeCell ref="D3:E3"/>
    <mergeCell ref="A17:I17"/>
    <mergeCell ref="A13:I16"/>
    <mergeCell ref="A6:I7"/>
    <mergeCell ref="A25:I25"/>
    <mergeCell ref="A31:I32"/>
    <mergeCell ref="A22:I23"/>
    <mergeCell ref="A8:I8"/>
    <mergeCell ref="A10:C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7"/>
  <sheetViews>
    <sheetView workbookViewId="0">
      <selection sqref="A1:I1"/>
    </sheetView>
  </sheetViews>
  <sheetFormatPr defaultColWidth="8.875" defaultRowHeight="14.25" x14ac:dyDescent="0.2"/>
  <cols>
    <col min="1" max="1" width="21.625" bestFit="1" customWidth="1"/>
    <col min="2" max="2" width="11.125" bestFit="1" customWidth="1"/>
  </cols>
  <sheetData>
    <row r="1" spans="1:9" ht="20.25" thickBot="1" x14ac:dyDescent="0.35">
      <c r="A1" s="44" t="s">
        <v>36</v>
      </c>
      <c r="B1" s="44"/>
      <c r="C1" s="44"/>
      <c r="D1" s="44"/>
      <c r="E1" s="44"/>
      <c r="F1" s="44"/>
      <c r="G1" s="44"/>
      <c r="H1" s="44"/>
      <c r="I1" s="44"/>
    </row>
    <row r="2" spans="1:9" ht="16.5" thickTop="1" thickBot="1" x14ac:dyDescent="0.3">
      <c r="A2" s="3"/>
      <c r="B2" s="3" t="s">
        <v>37</v>
      </c>
      <c r="C2" s="27" t="s">
        <v>28</v>
      </c>
      <c r="D2" s="27" t="s">
        <v>29</v>
      </c>
      <c r="E2" s="27" t="s">
        <v>30</v>
      </c>
      <c r="F2" s="27" t="s">
        <v>31</v>
      </c>
      <c r="G2" s="27" t="s">
        <v>32</v>
      </c>
      <c r="H2" s="27" t="s">
        <v>33</v>
      </c>
      <c r="I2" s="4"/>
    </row>
    <row r="3" spans="1:9" x14ac:dyDescent="0.2">
      <c r="A3" s="30" t="s">
        <v>24</v>
      </c>
      <c r="B3" s="37" t="s">
        <v>71</v>
      </c>
      <c r="C3" s="36">
        <v>1200</v>
      </c>
      <c r="D3" s="28">
        <v>2000</v>
      </c>
      <c r="E3" s="28">
        <v>3000</v>
      </c>
      <c r="F3" s="28">
        <v>5000</v>
      </c>
      <c r="G3" s="28">
        <v>7000</v>
      </c>
      <c r="H3" s="28">
        <v>8500</v>
      </c>
      <c r="I3" s="4"/>
    </row>
    <row r="4" spans="1:9" x14ac:dyDescent="0.2">
      <c r="A4" s="30" t="s">
        <v>25</v>
      </c>
      <c r="B4" s="37" t="s">
        <v>72</v>
      </c>
      <c r="C4" s="29">
        <v>750</v>
      </c>
      <c r="D4" s="29">
        <v>1500</v>
      </c>
      <c r="E4" s="29">
        <v>2500</v>
      </c>
      <c r="F4" s="29">
        <v>5000</v>
      </c>
      <c r="G4" s="29">
        <v>7000</v>
      </c>
      <c r="H4" s="29">
        <v>8500</v>
      </c>
      <c r="I4" s="4"/>
    </row>
    <row r="5" spans="1:9" x14ac:dyDescent="0.2">
      <c r="A5" s="30" t="s">
        <v>34</v>
      </c>
      <c r="B5" s="37" t="s">
        <v>73</v>
      </c>
      <c r="C5" s="28">
        <v>275</v>
      </c>
      <c r="D5" s="28">
        <v>500</v>
      </c>
      <c r="E5" s="28">
        <v>800</v>
      </c>
      <c r="F5" s="28">
        <v>1200</v>
      </c>
      <c r="G5" s="28">
        <v>1500</v>
      </c>
      <c r="H5" s="28">
        <v>1700</v>
      </c>
      <c r="I5" s="4"/>
    </row>
    <row r="6" spans="1:9" x14ac:dyDescent="0.2">
      <c r="A6" s="30" t="s">
        <v>35</v>
      </c>
      <c r="B6" s="37" t="s">
        <v>74</v>
      </c>
      <c r="C6" s="29">
        <v>200</v>
      </c>
      <c r="D6" s="29">
        <v>400</v>
      </c>
      <c r="E6" s="29">
        <v>800</v>
      </c>
      <c r="F6" s="29">
        <v>1000</v>
      </c>
      <c r="G6" s="29">
        <v>1200</v>
      </c>
      <c r="H6" s="29">
        <v>1350</v>
      </c>
      <c r="I6" s="4"/>
    </row>
    <row r="7" spans="1:9" x14ac:dyDescent="0.2">
      <c r="A7" s="30" t="s">
        <v>26</v>
      </c>
      <c r="B7" s="37" t="s">
        <v>75</v>
      </c>
      <c r="C7" s="28">
        <v>6</v>
      </c>
      <c r="D7" s="28">
        <v>10</v>
      </c>
      <c r="E7" s="28">
        <v>20</v>
      </c>
      <c r="F7" s="28">
        <v>30</v>
      </c>
      <c r="G7" s="28">
        <v>45</v>
      </c>
      <c r="H7" s="28">
        <v>60</v>
      </c>
      <c r="I7" s="4"/>
    </row>
    <row r="8" spans="1:9" x14ac:dyDescent="0.2">
      <c r="A8" s="30" t="s">
        <v>27</v>
      </c>
      <c r="B8" s="37" t="s">
        <v>76</v>
      </c>
      <c r="C8" s="29" t="s">
        <v>105</v>
      </c>
      <c r="D8" s="29" t="s">
        <v>105</v>
      </c>
      <c r="E8" s="29" t="s">
        <v>105</v>
      </c>
      <c r="F8" s="29" t="s">
        <v>105</v>
      </c>
      <c r="G8" s="29" t="s">
        <v>105</v>
      </c>
      <c r="H8" s="29"/>
      <c r="I8" s="4"/>
    </row>
    <row r="9" spans="1:9" x14ac:dyDescent="0.2">
      <c r="A9" s="26"/>
      <c r="B9" s="26"/>
      <c r="C9" s="4"/>
      <c r="D9" s="4"/>
      <c r="E9" s="4"/>
      <c r="F9" s="4"/>
      <c r="G9" s="4"/>
      <c r="H9" s="4"/>
      <c r="I9" s="4"/>
    </row>
    <row r="10" spans="1:9" ht="15" x14ac:dyDescent="0.25">
      <c r="A10" s="38" t="s">
        <v>77</v>
      </c>
    </row>
    <row r="11" spans="1:9" ht="14.25" customHeight="1" x14ac:dyDescent="0.2">
      <c r="A11" s="46" t="s">
        <v>88</v>
      </c>
      <c r="B11" s="46"/>
      <c r="C11" s="46"/>
      <c r="D11" s="46"/>
      <c r="E11" s="46"/>
      <c r="F11" s="46"/>
      <c r="G11" s="46"/>
      <c r="H11" s="46"/>
      <c r="I11" s="46"/>
    </row>
    <row r="12" spans="1:9" x14ac:dyDescent="0.2">
      <c r="A12" s="46"/>
      <c r="B12" s="46"/>
      <c r="C12" s="46"/>
      <c r="D12" s="46"/>
      <c r="E12" s="46"/>
      <c r="F12" s="46"/>
      <c r="G12" s="46"/>
      <c r="H12" s="46"/>
      <c r="I12" s="46"/>
    </row>
    <row r="13" spans="1:9" x14ac:dyDescent="0.2">
      <c r="A13" s="46"/>
      <c r="B13" s="46"/>
      <c r="C13" s="46"/>
      <c r="D13" s="46"/>
      <c r="E13" s="46"/>
      <c r="F13" s="46"/>
      <c r="G13" s="46"/>
      <c r="H13" s="46"/>
      <c r="I13" s="46"/>
    </row>
    <row r="17" spans="1:9" ht="14.25" customHeight="1" x14ac:dyDescent="0.2"/>
    <row r="23" spans="1:9" ht="14.25" customHeight="1" x14ac:dyDescent="0.2"/>
    <row r="26" spans="1:9" x14ac:dyDescent="0.2">
      <c r="A26" s="40"/>
      <c r="B26" s="40"/>
      <c r="C26" s="40"/>
      <c r="D26" s="40"/>
      <c r="E26" s="40"/>
      <c r="F26" s="40"/>
      <c r="G26" s="40"/>
      <c r="H26" s="40"/>
      <c r="I26" s="40"/>
    </row>
    <row r="27" spans="1:9" x14ac:dyDescent="0.2">
      <c r="A27" s="40"/>
      <c r="B27" s="40"/>
      <c r="C27" s="40"/>
      <c r="D27" s="40"/>
      <c r="E27" s="40"/>
      <c r="F27" s="40"/>
      <c r="G27" s="40"/>
      <c r="H27" s="40"/>
      <c r="I27" s="40"/>
    </row>
  </sheetData>
  <protectedRanges>
    <protectedRange sqref="C3:H8" name="Supply"/>
  </protectedRanges>
  <mergeCells count="2">
    <mergeCell ref="A1:I1"/>
    <mergeCell ref="A11:I13"/>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Product Only</vt:lpstr>
      <vt:lpstr>Turnkey</vt:lpstr>
      <vt:lpstr>VMI</vt:lpstr>
      <vt:lpstr>Bulk Water</vt:lpstr>
      <vt:lpstr>Transportation</vt:lpstr>
      <vt:lpstr>Supply</vt:lpstr>
    </vt:vector>
  </TitlesOfParts>
  <Company>Department of Management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Goodrich, Jake</cp:lastModifiedBy>
  <cp:lastPrinted>2013-01-10T14:22:36Z</cp:lastPrinted>
  <dcterms:created xsi:type="dcterms:W3CDTF">2012-08-08T18:03:16Z</dcterms:created>
  <dcterms:modified xsi:type="dcterms:W3CDTF">2023-09-01T20:54:49Z</dcterms:modified>
</cp:coreProperties>
</file>